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celo/procelo/Produkte/Liquiplan/"/>
    </mc:Choice>
  </mc:AlternateContent>
  <xr:revisionPtr revIDLastSave="0" documentId="13_ncr:1_{F12CC5A9-C900-8C4A-AAFC-7F8CF95A8A46}" xr6:coauthVersionLast="45" xr6:coauthVersionMax="45" xr10:uidLastSave="{00000000-0000-0000-0000-000000000000}"/>
  <bookViews>
    <workbookView xWindow="0" yWindow="460" windowWidth="28800" windowHeight="16900" activeTab="1" xr2:uid="{D5284EE0-91DD-40FE-B9D1-116F85789EE6}"/>
  </bookViews>
  <sheets>
    <sheet name="Finanzielle Reichweite" sheetId="16" r:id="rId1"/>
    <sheet name="Liquidität" sheetId="10" r:id="rId2"/>
    <sheet name="Tabellarische Darstellung" sheetId="1" r:id="rId3"/>
    <sheet name="Periodische Zahlungen" sheetId="8" r:id="rId4"/>
    <sheet name="Einmalzahlungen" sheetId="2" r:id="rId5"/>
    <sheet name="Periodische Einnahmen" sheetId="13" r:id="rId6"/>
    <sheet name="Einmaleinnahmen" sheetId="12" r:id="rId7"/>
    <sheet name="Umsatz" sheetId="14" r:id="rId8"/>
    <sheet name="Konten" sheetId="9" r:id="rId9"/>
    <sheet name="AUX" sheetId="15" r:id="rId10"/>
    <sheet name="MwSt." sheetId="17" r:id="rId11"/>
  </sheets>
  <definedNames>
    <definedName name="_xlnm._FilterDatabase" localSheetId="6" hidden="1">Einmaleinnahmen!$A$1:$I$1</definedName>
    <definedName name="_xlnm._FilterDatabase" localSheetId="4" hidden="1">Einmalzahlungen!$A$1:$I$14</definedName>
    <definedName name="_xlnm._FilterDatabase" localSheetId="5" hidden="1">'Periodische Einnahmen'!$A$1:$J$70</definedName>
    <definedName name="_xlnm._FilterDatabase" localSheetId="3" hidden="1">'Periodische Zahlungen'!$A$1:$J$1</definedName>
    <definedName name="ACCOUNT_LIMIT">Konten!$H$4:$L$77</definedName>
    <definedName name="AUX_PERIODS">AUX!$B$13:$D$17</definedName>
    <definedName name="AUX_VAT_BALANCED_RATE">AUX!$C$7</definedName>
    <definedName name="AUX_VAT_FOR_PURCHASES">AUX!$C$25:$C$31</definedName>
    <definedName name="AUX_VAT_PAYMENTS_FOR_PURCHASES">AUX!$B$35:$E$58</definedName>
    <definedName name="BstGewinn" localSheetId="2">#N/A</definedName>
    <definedName name="BstGewinn2" localSheetId="2">#N/A</definedName>
    <definedName name="CREDIT">Konten!$E$4:$F$13</definedName>
    <definedName name="Druckbereich_MI" localSheetId="2">#N/A</definedName>
    <definedName name="FinAufwand" localSheetId="2">#N/A</definedName>
    <definedName name="FinAufwand2" localSheetId="2">#N/A</definedName>
    <definedName name="Firma" localSheetId="2">#N/A</definedName>
    <definedName name="Firma2" localSheetId="2">#N/A</definedName>
    <definedName name="FX_RATE_EUR">AUX!$C$6</definedName>
    <definedName name="GesamtAktiven" localSheetId="2">#N/A</definedName>
    <definedName name="GruBes" localSheetId="2">#N/A</definedName>
    <definedName name="INCOME">Umsatz!$B$3:$C$74</definedName>
    <definedName name="NO">AUX!$C$21</definedName>
    <definedName name="PERIODISCHE_ZAHLUNGEN" localSheetId="5">'Periodische Einnahmen'!$A$2:$J$70</definedName>
    <definedName name="PERIODISCHE_ZAHLUNGEN">'Periodische Zahlungen'!$A$2:$J$70</definedName>
    <definedName name="sdfj" localSheetId="2">#N/A</definedName>
    <definedName name="SteuerPeriode" localSheetId="2">#N/A</definedName>
    <definedName name="Tage" localSheetId="2">#N/A</definedName>
    <definedName name="TotalFaktor" localSheetId="2">#N/A</definedName>
    <definedName name="ULTIMO">AUX!$C$4</definedName>
    <definedName name="VAT_PAYMENTS">MwSt.!$K$2:$P$74</definedName>
    <definedName name="VAT_RATE">AUX!$C$6</definedName>
    <definedName name="YES">AUX!$C$20</definedName>
    <definedName name="YES_NO">AUX!$C$20:$C$22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7" l="1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3" i="17"/>
  <c r="G6" i="12"/>
  <c r="G5" i="12"/>
  <c r="G4" i="12"/>
  <c r="G3" i="12"/>
  <c r="G2" i="12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D62" i="17" s="1"/>
  <c r="C63" i="17"/>
  <c r="C64" i="17"/>
  <c r="C65" i="17"/>
  <c r="C66" i="17"/>
  <c r="C67" i="17"/>
  <c r="C68" i="17"/>
  <c r="C69" i="17"/>
  <c r="C70" i="17"/>
  <c r="C71" i="17"/>
  <c r="C72" i="17"/>
  <c r="C73" i="17"/>
  <c r="C74" i="17"/>
  <c r="G2" i="2"/>
  <c r="J2" i="2" s="1"/>
  <c r="G5" i="8" l="1"/>
  <c r="G4" i="8"/>
  <c r="G19" i="8"/>
  <c r="I18" i="9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J4" i="12"/>
  <c r="J3" i="12"/>
  <c r="J2" i="12"/>
  <c r="G4" i="13" l="1"/>
  <c r="K4" i="13" s="1"/>
  <c r="G3" i="13"/>
  <c r="K3" i="13" s="1"/>
  <c r="G2" i="13"/>
  <c r="K2" i="13" s="1"/>
  <c r="K19" i="8" l="1"/>
  <c r="K6" i="8"/>
  <c r="K7" i="8"/>
  <c r="J71" i="13" l="1"/>
  <c r="I71" i="13"/>
  <c r="H71" i="13"/>
  <c r="J70" i="13"/>
  <c r="I70" i="13"/>
  <c r="H70" i="13"/>
  <c r="J69" i="13"/>
  <c r="I69" i="13"/>
  <c r="H69" i="13"/>
  <c r="J68" i="13"/>
  <c r="I68" i="13"/>
  <c r="H68" i="13"/>
  <c r="J67" i="13"/>
  <c r="I67" i="13"/>
  <c r="H67" i="13"/>
  <c r="J66" i="13"/>
  <c r="I66" i="13"/>
  <c r="H66" i="13"/>
  <c r="J65" i="13"/>
  <c r="I65" i="13"/>
  <c r="H65" i="13"/>
  <c r="J64" i="13"/>
  <c r="I64" i="13"/>
  <c r="H64" i="13"/>
  <c r="J63" i="13"/>
  <c r="I63" i="13"/>
  <c r="H63" i="13"/>
  <c r="J62" i="13"/>
  <c r="I62" i="13"/>
  <c r="H62" i="13"/>
  <c r="J61" i="13"/>
  <c r="I61" i="13"/>
  <c r="H61" i="13"/>
  <c r="J60" i="13"/>
  <c r="I60" i="13"/>
  <c r="H60" i="13"/>
  <c r="J59" i="13"/>
  <c r="I59" i="13"/>
  <c r="H59" i="13"/>
  <c r="J58" i="13"/>
  <c r="I58" i="13"/>
  <c r="H58" i="13"/>
  <c r="J57" i="13"/>
  <c r="I57" i="13"/>
  <c r="H57" i="13"/>
  <c r="J56" i="13"/>
  <c r="I56" i="13"/>
  <c r="H56" i="13"/>
  <c r="J55" i="13"/>
  <c r="I55" i="13"/>
  <c r="H55" i="13"/>
  <c r="J54" i="13"/>
  <c r="I54" i="13"/>
  <c r="H54" i="13"/>
  <c r="J53" i="13"/>
  <c r="I53" i="13"/>
  <c r="H53" i="13"/>
  <c r="J52" i="13"/>
  <c r="I52" i="13"/>
  <c r="H52" i="13"/>
  <c r="J51" i="13"/>
  <c r="I51" i="13"/>
  <c r="H51" i="13"/>
  <c r="J50" i="13"/>
  <c r="I50" i="13"/>
  <c r="H50" i="13"/>
  <c r="J49" i="13"/>
  <c r="I49" i="13"/>
  <c r="H49" i="13"/>
  <c r="J48" i="13"/>
  <c r="I48" i="13"/>
  <c r="H48" i="13"/>
  <c r="J47" i="13"/>
  <c r="I47" i="13"/>
  <c r="H47" i="13"/>
  <c r="J46" i="13"/>
  <c r="I46" i="13"/>
  <c r="H46" i="13"/>
  <c r="J45" i="13"/>
  <c r="I45" i="13"/>
  <c r="H45" i="13"/>
  <c r="J44" i="13"/>
  <c r="I44" i="13"/>
  <c r="H44" i="13"/>
  <c r="J43" i="13"/>
  <c r="I43" i="13"/>
  <c r="H43" i="13"/>
  <c r="J42" i="13"/>
  <c r="I42" i="13"/>
  <c r="H42" i="13"/>
  <c r="J41" i="13"/>
  <c r="I41" i="13"/>
  <c r="H41" i="13"/>
  <c r="J40" i="13"/>
  <c r="I40" i="13"/>
  <c r="H40" i="13"/>
  <c r="J39" i="13"/>
  <c r="I39" i="13"/>
  <c r="H39" i="13"/>
  <c r="J38" i="13"/>
  <c r="I38" i="13"/>
  <c r="H38" i="13"/>
  <c r="J37" i="13"/>
  <c r="I37" i="13"/>
  <c r="H37" i="13"/>
  <c r="J36" i="13"/>
  <c r="I36" i="13"/>
  <c r="H36" i="13"/>
  <c r="J35" i="13"/>
  <c r="I35" i="13"/>
  <c r="H35" i="13"/>
  <c r="J34" i="13"/>
  <c r="I34" i="13"/>
  <c r="H34" i="13"/>
  <c r="J33" i="13"/>
  <c r="I33" i="13"/>
  <c r="H33" i="13"/>
  <c r="J32" i="13"/>
  <c r="I32" i="13"/>
  <c r="H32" i="13"/>
  <c r="J31" i="13"/>
  <c r="I31" i="13"/>
  <c r="H31" i="13"/>
  <c r="J30" i="13"/>
  <c r="I30" i="13"/>
  <c r="H30" i="13"/>
  <c r="J29" i="13"/>
  <c r="I29" i="13"/>
  <c r="H29" i="13"/>
  <c r="J28" i="13"/>
  <c r="I28" i="13"/>
  <c r="H28" i="13"/>
  <c r="J27" i="13"/>
  <c r="I27" i="13"/>
  <c r="H27" i="13"/>
  <c r="J26" i="13"/>
  <c r="I26" i="13"/>
  <c r="H26" i="13"/>
  <c r="J25" i="13"/>
  <c r="I25" i="13"/>
  <c r="H25" i="13"/>
  <c r="J24" i="13"/>
  <c r="I24" i="13"/>
  <c r="H24" i="13"/>
  <c r="J23" i="13"/>
  <c r="I23" i="13"/>
  <c r="H23" i="13"/>
  <c r="J22" i="13"/>
  <c r="I22" i="13"/>
  <c r="H22" i="13"/>
  <c r="J21" i="13"/>
  <c r="I21" i="13"/>
  <c r="H21" i="13"/>
  <c r="J20" i="13"/>
  <c r="I20" i="13"/>
  <c r="H20" i="13"/>
  <c r="J19" i="13"/>
  <c r="I19" i="13"/>
  <c r="H19" i="13"/>
  <c r="J18" i="13"/>
  <c r="I18" i="13"/>
  <c r="H18" i="13"/>
  <c r="J17" i="13"/>
  <c r="I17" i="13"/>
  <c r="H17" i="13"/>
  <c r="J16" i="13"/>
  <c r="I16" i="13"/>
  <c r="H16" i="13"/>
  <c r="J15" i="13"/>
  <c r="I15" i="13"/>
  <c r="H15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F71" i="13"/>
  <c r="F70" i="13"/>
  <c r="F69" i="13"/>
  <c r="F68" i="13"/>
  <c r="F67" i="13"/>
  <c r="F66" i="13"/>
  <c r="G3" i="2"/>
  <c r="J3" i="2" s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O7" i="17"/>
  <c r="O4" i="17"/>
  <c r="O5" i="17"/>
  <c r="O6" i="17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0" i="1"/>
  <c r="A304" i="1" s="1"/>
  <c r="A229" i="1"/>
  <c r="A303" i="1" s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271" i="1" s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75" i="1"/>
  <c r="A149" i="1" s="1"/>
  <c r="A74" i="1"/>
  <c r="A148" i="1" s="1"/>
  <c r="A73" i="1"/>
  <c r="A72" i="1"/>
  <c r="A146" i="1" s="1"/>
  <c r="A71" i="1"/>
  <c r="A145" i="1" s="1"/>
  <c r="A70" i="1"/>
  <c r="A144" i="1" s="1"/>
  <c r="A69" i="1"/>
  <c r="A68" i="1"/>
  <c r="A142" i="1" s="1"/>
  <c r="A67" i="1"/>
  <c r="A141" i="1" s="1"/>
  <c r="A66" i="1"/>
  <c r="A140" i="1" s="1"/>
  <c r="A65" i="1"/>
  <c r="A64" i="1"/>
  <c r="A138" i="1" s="1"/>
  <c r="A63" i="1"/>
  <c r="A137" i="1" s="1"/>
  <c r="A62" i="1"/>
  <c r="A136" i="1" s="1"/>
  <c r="A61" i="1"/>
  <c r="A60" i="1"/>
  <c r="A134" i="1" s="1"/>
  <c r="A59" i="1"/>
  <c r="A133" i="1" s="1"/>
  <c r="A58" i="1"/>
  <c r="A132" i="1" s="1"/>
  <c r="A57" i="1"/>
  <c r="A56" i="1"/>
  <c r="A130" i="1" s="1"/>
  <c r="A55" i="1"/>
  <c r="A129" i="1" s="1"/>
  <c r="A54" i="1"/>
  <c r="A128" i="1" s="1"/>
  <c r="A53" i="1"/>
  <c r="A52" i="1"/>
  <c r="A126" i="1" s="1"/>
  <c r="A51" i="1"/>
  <c r="A125" i="1" s="1"/>
  <c r="A50" i="1"/>
  <c r="A124" i="1" s="1"/>
  <c r="A49" i="1"/>
  <c r="A48" i="1"/>
  <c r="A122" i="1" s="1"/>
  <c r="A47" i="1"/>
  <c r="A121" i="1" s="1"/>
  <c r="A46" i="1"/>
  <c r="A120" i="1" s="1"/>
  <c r="A45" i="1"/>
  <c r="A44" i="1"/>
  <c r="A118" i="1" s="1"/>
  <c r="A43" i="1"/>
  <c r="A117" i="1" s="1"/>
  <c r="A42" i="1"/>
  <c r="A116" i="1" s="1"/>
  <c r="A41" i="1"/>
  <c r="A40" i="1"/>
  <c r="A114" i="1" s="1"/>
  <c r="A39" i="1"/>
  <c r="A113" i="1" s="1"/>
  <c r="A38" i="1"/>
  <c r="A112" i="1" s="1"/>
  <c r="A37" i="1"/>
  <c r="A36" i="1"/>
  <c r="A110" i="1" s="1"/>
  <c r="A35" i="1"/>
  <c r="A109" i="1" s="1"/>
  <c r="A34" i="1"/>
  <c r="A108" i="1" s="1"/>
  <c r="A33" i="1"/>
  <c r="A32" i="1"/>
  <c r="A106" i="1" s="1"/>
  <c r="A31" i="1"/>
  <c r="A105" i="1" s="1"/>
  <c r="A30" i="1"/>
  <c r="A104" i="1" s="1"/>
  <c r="A29" i="1"/>
  <c r="A28" i="1"/>
  <c r="A102" i="1" s="1"/>
  <c r="A27" i="1"/>
  <c r="A101" i="1" s="1"/>
  <c r="A26" i="1"/>
  <c r="A100" i="1" s="1"/>
  <c r="A25" i="1"/>
  <c r="D17" i="15"/>
  <c r="D16" i="15"/>
  <c r="D15" i="15"/>
  <c r="D14" i="15"/>
  <c r="N4" i="17" l="1"/>
  <c r="P4" i="17"/>
  <c r="P5" i="17"/>
  <c r="P6" i="17"/>
  <c r="P7" i="17"/>
  <c r="N3" i="17"/>
  <c r="P3" i="17"/>
  <c r="M3" i="17"/>
  <c r="AA234" i="1"/>
  <c r="Z234" i="1"/>
  <c r="C3" i="17"/>
  <c r="G71" i="13"/>
  <c r="K71" i="13" s="1"/>
  <c r="G5" i="13"/>
  <c r="K5" i="13" s="1"/>
  <c r="G6" i="13"/>
  <c r="K6" i="13" s="1"/>
  <c r="G7" i="13"/>
  <c r="K7" i="13" s="1"/>
  <c r="G8" i="13"/>
  <c r="K8" i="13" s="1"/>
  <c r="G9" i="13"/>
  <c r="K9" i="13" s="1"/>
  <c r="G10" i="13"/>
  <c r="K10" i="13" s="1"/>
  <c r="G11" i="13"/>
  <c r="K11" i="13" s="1"/>
  <c r="G12" i="13"/>
  <c r="K12" i="13" s="1"/>
  <c r="G13" i="13"/>
  <c r="K13" i="13" s="1"/>
  <c r="G14" i="13"/>
  <c r="K14" i="13" s="1"/>
  <c r="G15" i="13"/>
  <c r="K15" i="13" s="1"/>
  <c r="G16" i="13"/>
  <c r="K16" i="13" s="1"/>
  <c r="G17" i="13"/>
  <c r="K17" i="13" s="1"/>
  <c r="G18" i="13"/>
  <c r="K18" i="13" s="1"/>
  <c r="G19" i="13"/>
  <c r="K19" i="13" s="1"/>
  <c r="G20" i="13"/>
  <c r="K20" i="13" s="1"/>
  <c r="G21" i="13"/>
  <c r="K21" i="13" s="1"/>
  <c r="G22" i="13"/>
  <c r="K22" i="13" s="1"/>
  <c r="G23" i="13"/>
  <c r="K23" i="13" s="1"/>
  <c r="G24" i="13"/>
  <c r="K24" i="13" s="1"/>
  <c r="G25" i="13"/>
  <c r="K25" i="13" s="1"/>
  <c r="G26" i="13"/>
  <c r="K26" i="13" s="1"/>
  <c r="G27" i="13"/>
  <c r="K27" i="13" s="1"/>
  <c r="G28" i="13"/>
  <c r="K28" i="13" s="1"/>
  <c r="G29" i="13"/>
  <c r="K29" i="13" s="1"/>
  <c r="G30" i="13"/>
  <c r="K30" i="13" s="1"/>
  <c r="G31" i="13"/>
  <c r="K31" i="13" s="1"/>
  <c r="G32" i="13"/>
  <c r="K32" i="13" s="1"/>
  <c r="G33" i="13"/>
  <c r="K33" i="13" s="1"/>
  <c r="G34" i="13"/>
  <c r="K34" i="13" s="1"/>
  <c r="G35" i="13"/>
  <c r="K35" i="13" s="1"/>
  <c r="G36" i="13"/>
  <c r="K36" i="13" s="1"/>
  <c r="G37" i="13"/>
  <c r="K37" i="13" s="1"/>
  <c r="G38" i="13"/>
  <c r="K38" i="13" s="1"/>
  <c r="G39" i="13"/>
  <c r="K39" i="13" s="1"/>
  <c r="G40" i="13"/>
  <c r="K40" i="13" s="1"/>
  <c r="G41" i="13"/>
  <c r="K41" i="13" s="1"/>
  <c r="G42" i="13"/>
  <c r="K42" i="13" s="1"/>
  <c r="G43" i="13"/>
  <c r="K43" i="13" s="1"/>
  <c r="G44" i="13"/>
  <c r="K44" i="13" s="1"/>
  <c r="G45" i="13"/>
  <c r="K45" i="13" s="1"/>
  <c r="G46" i="13"/>
  <c r="K46" i="13" s="1"/>
  <c r="G47" i="13"/>
  <c r="K47" i="13" s="1"/>
  <c r="G48" i="13"/>
  <c r="K48" i="13" s="1"/>
  <c r="G49" i="13"/>
  <c r="K49" i="13" s="1"/>
  <c r="G50" i="13"/>
  <c r="K50" i="13" s="1"/>
  <c r="G51" i="13"/>
  <c r="K51" i="13" s="1"/>
  <c r="G52" i="13"/>
  <c r="K52" i="13" s="1"/>
  <c r="G53" i="13"/>
  <c r="K53" i="13" s="1"/>
  <c r="G54" i="13"/>
  <c r="K54" i="13" s="1"/>
  <c r="G55" i="13"/>
  <c r="K55" i="13" s="1"/>
  <c r="G56" i="13"/>
  <c r="K56" i="13" s="1"/>
  <c r="G57" i="13"/>
  <c r="K57" i="13" s="1"/>
  <c r="G58" i="13"/>
  <c r="K58" i="13" s="1"/>
  <c r="G59" i="13"/>
  <c r="K59" i="13" s="1"/>
  <c r="G60" i="13"/>
  <c r="K60" i="13" s="1"/>
  <c r="G61" i="13"/>
  <c r="K61" i="13" s="1"/>
  <c r="G62" i="13"/>
  <c r="K62" i="13" s="1"/>
  <c r="G63" i="13"/>
  <c r="K63" i="13" s="1"/>
  <c r="G64" i="13"/>
  <c r="K64" i="13" s="1"/>
  <c r="G65" i="13"/>
  <c r="K65" i="13" s="1"/>
  <c r="G66" i="13"/>
  <c r="K66" i="13" s="1"/>
  <c r="G67" i="13"/>
  <c r="K67" i="13" s="1"/>
  <c r="G68" i="13"/>
  <c r="K68" i="13" s="1"/>
  <c r="G69" i="13"/>
  <c r="K69" i="13" s="1"/>
  <c r="G70" i="13"/>
  <c r="K70" i="13" s="1"/>
  <c r="J5" i="12"/>
  <c r="J6" i="12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G29" i="12"/>
  <c r="J29" i="12" s="1"/>
  <c r="G30" i="12"/>
  <c r="J30" i="12" s="1"/>
  <c r="G31" i="12"/>
  <c r="J31" i="12" s="1"/>
  <c r="G32" i="12"/>
  <c r="J32" i="12" s="1"/>
  <c r="G33" i="12"/>
  <c r="J33" i="12" s="1"/>
  <c r="G34" i="12"/>
  <c r="J34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3" i="8"/>
  <c r="K3" i="8" s="1"/>
  <c r="K4" i="8"/>
  <c r="K5" i="8"/>
  <c r="G8" i="8"/>
  <c r="K8" i="8" s="1"/>
  <c r="G9" i="8"/>
  <c r="K9" i="8" s="1"/>
  <c r="G10" i="8"/>
  <c r="K10" i="8" s="1"/>
  <c r="G11" i="8"/>
  <c r="K11" i="8" s="1"/>
  <c r="G12" i="8"/>
  <c r="K12" i="8" s="1"/>
  <c r="G13" i="8"/>
  <c r="K13" i="8" s="1"/>
  <c r="G14" i="8"/>
  <c r="K14" i="8" s="1"/>
  <c r="G15" i="8"/>
  <c r="K15" i="8" s="1"/>
  <c r="G16" i="8"/>
  <c r="K16" i="8" s="1"/>
  <c r="G17" i="8"/>
  <c r="K17" i="8" s="1"/>
  <c r="G18" i="8"/>
  <c r="K18" i="8" s="1"/>
  <c r="G20" i="8"/>
  <c r="K20" i="8" s="1"/>
  <c r="G21" i="8"/>
  <c r="K21" i="8" s="1"/>
  <c r="G22" i="8"/>
  <c r="K22" i="8" s="1"/>
  <c r="G23" i="8"/>
  <c r="K23" i="8" s="1"/>
  <c r="G24" i="8"/>
  <c r="K24" i="8" s="1"/>
  <c r="G25" i="8"/>
  <c r="K25" i="8" s="1"/>
  <c r="G26" i="8"/>
  <c r="K26" i="8" s="1"/>
  <c r="G27" i="8"/>
  <c r="K27" i="8" s="1"/>
  <c r="G28" i="8"/>
  <c r="K28" i="8" s="1"/>
  <c r="G29" i="8"/>
  <c r="K29" i="8" s="1"/>
  <c r="G30" i="8"/>
  <c r="K30" i="8" s="1"/>
  <c r="G31" i="8"/>
  <c r="K31" i="8" s="1"/>
  <c r="G32" i="8"/>
  <c r="K32" i="8" s="1"/>
  <c r="G33" i="8"/>
  <c r="K33" i="8" s="1"/>
  <c r="G34" i="8"/>
  <c r="K34" i="8" s="1"/>
  <c r="G35" i="8"/>
  <c r="K35" i="8" s="1"/>
  <c r="G36" i="8"/>
  <c r="K36" i="8" s="1"/>
  <c r="G37" i="8"/>
  <c r="K37" i="8" s="1"/>
  <c r="G38" i="8"/>
  <c r="K38" i="8" s="1"/>
  <c r="G39" i="8"/>
  <c r="K39" i="8" s="1"/>
  <c r="G40" i="8"/>
  <c r="K40" i="8" s="1"/>
  <c r="G41" i="8"/>
  <c r="K41" i="8" s="1"/>
  <c r="G42" i="8"/>
  <c r="K42" i="8" s="1"/>
  <c r="G43" i="8"/>
  <c r="K43" i="8" s="1"/>
  <c r="G44" i="8"/>
  <c r="K44" i="8" s="1"/>
  <c r="G45" i="8"/>
  <c r="K45" i="8" s="1"/>
  <c r="G46" i="8"/>
  <c r="K46" i="8" s="1"/>
  <c r="G47" i="8"/>
  <c r="K47" i="8" s="1"/>
  <c r="G48" i="8"/>
  <c r="K48" i="8" s="1"/>
  <c r="G49" i="8"/>
  <c r="K49" i="8" s="1"/>
  <c r="G50" i="8"/>
  <c r="K50" i="8" s="1"/>
  <c r="G51" i="8"/>
  <c r="K51" i="8" s="1"/>
  <c r="G52" i="8"/>
  <c r="K52" i="8" s="1"/>
  <c r="G53" i="8"/>
  <c r="K53" i="8" s="1"/>
  <c r="G54" i="8"/>
  <c r="K54" i="8" s="1"/>
  <c r="G55" i="8"/>
  <c r="K55" i="8" s="1"/>
  <c r="G56" i="8"/>
  <c r="K56" i="8" s="1"/>
  <c r="G57" i="8"/>
  <c r="K57" i="8" s="1"/>
  <c r="G58" i="8"/>
  <c r="K58" i="8" s="1"/>
  <c r="G59" i="8"/>
  <c r="K59" i="8" s="1"/>
  <c r="G60" i="8"/>
  <c r="K60" i="8" s="1"/>
  <c r="G61" i="8"/>
  <c r="K61" i="8" s="1"/>
  <c r="G62" i="8"/>
  <c r="K62" i="8" s="1"/>
  <c r="G63" i="8"/>
  <c r="K63" i="8" s="1"/>
  <c r="G64" i="8"/>
  <c r="K64" i="8" s="1"/>
  <c r="G65" i="8"/>
  <c r="K65" i="8" s="1"/>
  <c r="G66" i="8"/>
  <c r="K66" i="8" s="1"/>
  <c r="G67" i="8"/>
  <c r="K67" i="8" s="1"/>
  <c r="G68" i="8"/>
  <c r="K68" i="8" s="1"/>
  <c r="G69" i="8"/>
  <c r="K69" i="8" s="1"/>
  <c r="G70" i="8"/>
  <c r="K70" i="8" s="1"/>
  <c r="G71" i="8"/>
  <c r="K71" i="8" s="1"/>
  <c r="G2" i="8"/>
  <c r="K2" i="8" s="1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20" i="8"/>
  <c r="AA79" i="1" l="1"/>
  <c r="Z79" i="1"/>
  <c r="H5" i="13" l="1"/>
  <c r="H4" i="13"/>
  <c r="H3" i="13"/>
  <c r="F21" i="8" l="1"/>
  <c r="F18" i="8"/>
  <c r="F19" i="8"/>
  <c r="F17" i="8"/>
  <c r="F16" i="8"/>
  <c r="F15" i="8"/>
  <c r="F14" i="8"/>
  <c r="F13" i="8"/>
  <c r="F12" i="8"/>
  <c r="F11" i="8"/>
  <c r="F10" i="8"/>
  <c r="F9" i="8"/>
  <c r="H20" i="8" l="1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H29" i="8"/>
  <c r="I29" i="8"/>
  <c r="J29" i="8"/>
  <c r="H30" i="8"/>
  <c r="I30" i="8"/>
  <c r="J30" i="8"/>
  <c r="H31" i="8"/>
  <c r="I31" i="8"/>
  <c r="J31" i="8"/>
  <c r="H32" i="8"/>
  <c r="I32" i="8"/>
  <c r="J32" i="8"/>
  <c r="H33" i="8"/>
  <c r="I33" i="8"/>
  <c r="J33" i="8"/>
  <c r="H34" i="8"/>
  <c r="I34" i="8"/>
  <c r="J34" i="8"/>
  <c r="H35" i="8"/>
  <c r="I35" i="8"/>
  <c r="J35" i="8"/>
  <c r="H36" i="8"/>
  <c r="I36" i="8"/>
  <c r="J36" i="8"/>
  <c r="H37" i="8"/>
  <c r="I37" i="8"/>
  <c r="J37" i="8"/>
  <c r="H38" i="8"/>
  <c r="I38" i="8"/>
  <c r="J38" i="8"/>
  <c r="H39" i="8"/>
  <c r="I39" i="8"/>
  <c r="J39" i="8"/>
  <c r="H40" i="8"/>
  <c r="I40" i="8"/>
  <c r="J40" i="8"/>
  <c r="H41" i="8"/>
  <c r="I41" i="8"/>
  <c r="J41" i="8"/>
  <c r="H42" i="8"/>
  <c r="I42" i="8"/>
  <c r="J42" i="8"/>
  <c r="H43" i="8"/>
  <c r="I43" i="8"/>
  <c r="J43" i="8"/>
  <c r="H44" i="8"/>
  <c r="I44" i="8"/>
  <c r="J44" i="8"/>
  <c r="H45" i="8"/>
  <c r="I45" i="8"/>
  <c r="J45" i="8"/>
  <c r="H46" i="8"/>
  <c r="I46" i="8"/>
  <c r="J46" i="8"/>
  <c r="H47" i="8"/>
  <c r="I47" i="8"/>
  <c r="J47" i="8"/>
  <c r="H48" i="8"/>
  <c r="I48" i="8"/>
  <c r="J48" i="8"/>
  <c r="H49" i="8"/>
  <c r="I49" i="8"/>
  <c r="J49" i="8"/>
  <c r="H50" i="8"/>
  <c r="I50" i="8"/>
  <c r="J50" i="8"/>
  <c r="H51" i="8"/>
  <c r="I51" i="8"/>
  <c r="J51" i="8"/>
  <c r="H52" i="8"/>
  <c r="I52" i="8"/>
  <c r="J52" i="8"/>
  <c r="H53" i="8"/>
  <c r="I53" i="8"/>
  <c r="J53" i="8"/>
  <c r="H54" i="8"/>
  <c r="I54" i="8"/>
  <c r="J54" i="8"/>
  <c r="H55" i="8"/>
  <c r="I55" i="8"/>
  <c r="J55" i="8"/>
  <c r="H56" i="8"/>
  <c r="I56" i="8"/>
  <c r="J56" i="8"/>
  <c r="H57" i="8"/>
  <c r="I57" i="8"/>
  <c r="J57" i="8"/>
  <c r="H58" i="8"/>
  <c r="I58" i="8"/>
  <c r="J58" i="8"/>
  <c r="H59" i="8"/>
  <c r="I59" i="8"/>
  <c r="J59" i="8"/>
  <c r="H60" i="8"/>
  <c r="I60" i="8"/>
  <c r="J60" i="8"/>
  <c r="H61" i="8"/>
  <c r="I61" i="8"/>
  <c r="J61" i="8"/>
  <c r="H62" i="8"/>
  <c r="I62" i="8"/>
  <c r="J62" i="8"/>
  <c r="H63" i="8"/>
  <c r="I63" i="8"/>
  <c r="J63" i="8"/>
  <c r="H64" i="8"/>
  <c r="I64" i="8"/>
  <c r="J64" i="8"/>
  <c r="H65" i="8"/>
  <c r="I65" i="8"/>
  <c r="J65" i="8"/>
  <c r="H66" i="8"/>
  <c r="I66" i="8"/>
  <c r="J66" i="8"/>
  <c r="H67" i="8"/>
  <c r="I67" i="8"/>
  <c r="J67" i="8"/>
  <c r="H68" i="8"/>
  <c r="I68" i="8"/>
  <c r="J68" i="8"/>
  <c r="H69" i="8"/>
  <c r="I69" i="8"/>
  <c r="J69" i="8"/>
  <c r="H70" i="8"/>
  <c r="I70" i="8"/>
  <c r="J70" i="8"/>
  <c r="H71" i="8"/>
  <c r="I71" i="8"/>
  <c r="J71" i="8"/>
  <c r="H19" i="8"/>
  <c r="H7" i="8"/>
  <c r="H4" i="8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1" i="8" l="1"/>
  <c r="F70" i="8"/>
  <c r="F3" i="8"/>
  <c r="F4" i="8"/>
  <c r="F5" i="8"/>
  <c r="F6" i="8"/>
  <c r="F7" i="8"/>
  <c r="F8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2" i="8"/>
  <c r="A161" i="1" l="1"/>
  <c r="A235" i="1" s="1"/>
  <c r="A24" i="1"/>
  <c r="A98" i="1" s="1"/>
  <c r="A23" i="1"/>
  <c r="A97" i="1" s="1"/>
  <c r="A22" i="1"/>
  <c r="A96" i="1" s="1"/>
  <c r="A21" i="1"/>
  <c r="A95" i="1" s="1"/>
  <c r="A20" i="1"/>
  <c r="A94" i="1" s="1"/>
  <c r="A19" i="1"/>
  <c r="A93" i="1" s="1"/>
  <c r="A18" i="1"/>
  <c r="A92" i="1" s="1"/>
  <c r="A17" i="1"/>
  <c r="A91" i="1" s="1"/>
  <c r="A16" i="1"/>
  <c r="A90" i="1" s="1"/>
  <c r="A15" i="1"/>
  <c r="A89" i="1" s="1"/>
  <c r="A14" i="1"/>
  <c r="A88" i="1" s="1"/>
  <c r="A13" i="1"/>
  <c r="A87" i="1" s="1"/>
  <c r="A12" i="1"/>
  <c r="A86" i="1" s="1"/>
  <c r="A11" i="1"/>
  <c r="A85" i="1" s="1"/>
  <c r="A10" i="1"/>
  <c r="A84" i="1" s="1"/>
  <c r="A9" i="1"/>
  <c r="A83" i="1" s="1"/>
  <c r="A8" i="1"/>
  <c r="A82" i="1" s="1"/>
  <c r="A7" i="1"/>
  <c r="A81" i="1" s="1"/>
  <c r="A6" i="1"/>
  <c r="A80" i="1" s="1"/>
  <c r="F4" i="13" l="1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I3" i="13"/>
  <c r="J3" i="13"/>
  <c r="I4" i="13"/>
  <c r="J4" i="13"/>
  <c r="I5" i="13"/>
  <c r="J5" i="13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K5" i="9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K3" i="9" l="1"/>
  <c r="J3" i="9"/>
  <c r="I3" i="9"/>
  <c r="I5" i="9" l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F2" i="13" l="1"/>
  <c r="C3" i="15" l="1"/>
  <c r="B3" i="14" s="1"/>
  <c r="I71" i="2"/>
  <c r="I70" i="2"/>
  <c r="I69" i="2"/>
  <c r="I68" i="2"/>
  <c r="I6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2" i="2"/>
  <c r="I14" i="2"/>
  <c r="I3" i="2"/>
  <c r="I18" i="2"/>
  <c r="I17" i="2"/>
  <c r="I16" i="2"/>
  <c r="I12" i="2"/>
  <c r="I15" i="2"/>
  <c r="I10" i="2"/>
  <c r="I11" i="2"/>
  <c r="I8" i="2"/>
  <c r="I13" i="2"/>
  <c r="I6" i="2"/>
  <c r="I7" i="2"/>
  <c r="I9" i="2"/>
  <c r="I4" i="2"/>
  <c r="I5" i="2"/>
  <c r="B3" i="17" l="1"/>
  <c r="K3" i="17" s="1"/>
  <c r="O3" i="17" s="1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B1" i="1"/>
  <c r="B154" i="1" s="1"/>
  <c r="C13" i="9"/>
  <c r="L4" i="9"/>
  <c r="H20" i="9" l="1"/>
  <c r="B4" i="17"/>
  <c r="B5" i="17" s="1"/>
  <c r="K5" i="17" s="1"/>
  <c r="B229" i="1"/>
  <c r="B303" i="1" s="1"/>
  <c r="B225" i="1"/>
  <c r="B299" i="1" s="1"/>
  <c r="B221" i="1"/>
  <c r="B295" i="1" s="1"/>
  <c r="B230" i="1"/>
  <c r="B304" i="1" s="1"/>
  <c r="B226" i="1"/>
  <c r="B300" i="1" s="1"/>
  <c r="B222" i="1"/>
  <c r="B296" i="1" s="1"/>
  <c r="B218" i="1"/>
  <c r="B292" i="1" s="1"/>
  <c r="B227" i="1"/>
  <c r="B301" i="1" s="1"/>
  <c r="B223" i="1"/>
  <c r="B297" i="1" s="1"/>
  <c r="B219" i="1"/>
  <c r="B293" i="1" s="1"/>
  <c r="B217" i="1"/>
  <c r="B291" i="1" s="1"/>
  <c r="B213" i="1"/>
  <c r="B287" i="1" s="1"/>
  <c r="B228" i="1"/>
  <c r="B302" i="1" s="1"/>
  <c r="B224" i="1"/>
  <c r="B298" i="1" s="1"/>
  <c r="B220" i="1"/>
  <c r="B294" i="1" s="1"/>
  <c r="B216" i="1"/>
  <c r="B290" i="1" s="1"/>
  <c r="B212" i="1"/>
  <c r="B286" i="1" s="1"/>
  <c r="B214" i="1"/>
  <c r="B288" i="1" s="1"/>
  <c r="B208" i="1"/>
  <c r="B282" i="1" s="1"/>
  <c r="B204" i="1"/>
  <c r="B278" i="1" s="1"/>
  <c r="B200" i="1"/>
  <c r="B274" i="1" s="1"/>
  <c r="B209" i="1"/>
  <c r="B283" i="1" s="1"/>
  <c r="B205" i="1"/>
  <c r="B279" i="1" s="1"/>
  <c r="B201" i="1"/>
  <c r="B275" i="1" s="1"/>
  <c r="B197" i="1"/>
  <c r="B271" i="1" s="1"/>
  <c r="B215" i="1"/>
  <c r="B289" i="1" s="1"/>
  <c r="B210" i="1"/>
  <c r="B284" i="1" s="1"/>
  <c r="B206" i="1"/>
  <c r="B280" i="1" s="1"/>
  <c r="B202" i="1"/>
  <c r="B276" i="1" s="1"/>
  <c r="B211" i="1"/>
  <c r="B285" i="1" s="1"/>
  <c r="B207" i="1"/>
  <c r="B281" i="1" s="1"/>
  <c r="B203" i="1"/>
  <c r="B277" i="1" s="1"/>
  <c r="B199" i="1"/>
  <c r="B273" i="1" s="1"/>
  <c r="B193" i="1"/>
  <c r="B267" i="1" s="1"/>
  <c r="B189" i="1"/>
  <c r="B263" i="1" s="1"/>
  <c r="B185" i="1"/>
  <c r="B259" i="1" s="1"/>
  <c r="B181" i="1"/>
  <c r="B255" i="1" s="1"/>
  <c r="B177" i="1"/>
  <c r="B251" i="1" s="1"/>
  <c r="B173" i="1"/>
  <c r="B247" i="1" s="1"/>
  <c r="B194" i="1"/>
  <c r="B268" i="1" s="1"/>
  <c r="B190" i="1"/>
  <c r="B264" i="1" s="1"/>
  <c r="B186" i="1"/>
  <c r="B260" i="1" s="1"/>
  <c r="B182" i="1"/>
  <c r="B256" i="1" s="1"/>
  <c r="B178" i="1"/>
  <c r="B252" i="1" s="1"/>
  <c r="B174" i="1"/>
  <c r="B248" i="1" s="1"/>
  <c r="B198" i="1"/>
  <c r="B272" i="1" s="1"/>
  <c r="B195" i="1"/>
  <c r="B269" i="1" s="1"/>
  <c r="B191" i="1"/>
  <c r="B265" i="1" s="1"/>
  <c r="B187" i="1"/>
  <c r="B261" i="1" s="1"/>
  <c r="B183" i="1"/>
  <c r="B257" i="1" s="1"/>
  <c r="B179" i="1"/>
  <c r="B253" i="1" s="1"/>
  <c r="B196" i="1"/>
  <c r="B270" i="1" s="1"/>
  <c r="B192" i="1"/>
  <c r="B266" i="1" s="1"/>
  <c r="B188" i="1"/>
  <c r="B262" i="1" s="1"/>
  <c r="B184" i="1"/>
  <c r="B258" i="1" s="1"/>
  <c r="B180" i="1"/>
  <c r="B254" i="1" s="1"/>
  <c r="B176" i="1"/>
  <c r="B250" i="1" s="1"/>
  <c r="B175" i="1"/>
  <c r="B249" i="1" s="1"/>
  <c r="B172" i="1"/>
  <c r="B246" i="1" s="1"/>
  <c r="B168" i="1"/>
  <c r="B242" i="1" s="1"/>
  <c r="B164" i="1"/>
  <c r="B238" i="1" s="1"/>
  <c r="B169" i="1"/>
  <c r="B243" i="1" s="1"/>
  <c r="B165" i="1"/>
  <c r="B239" i="1" s="1"/>
  <c r="B170" i="1"/>
  <c r="B244" i="1" s="1"/>
  <c r="B166" i="1"/>
  <c r="B240" i="1" s="1"/>
  <c r="B162" i="1"/>
  <c r="B236" i="1" s="1"/>
  <c r="B171" i="1"/>
  <c r="B245" i="1" s="1"/>
  <c r="B167" i="1"/>
  <c r="B241" i="1" s="1"/>
  <c r="B163" i="1"/>
  <c r="B237" i="1" s="1"/>
  <c r="B74" i="1"/>
  <c r="B148" i="1" s="1"/>
  <c r="B70" i="1"/>
  <c r="B144" i="1" s="1"/>
  <c r="B66" i="1"/>
  <c r="B140" i="1" s="1"/>
  <c r="B75" i="1"/>
  <c r="B149" i="1" s="1"/>
  <c r="B71" i="1"/>
  <c r="B145" i="1" s="1"/>
  <c r="B67" i="1"/>
  <c r="B141" i="1" s="1"/>
  <c r="B63" i="1"/>
  <c r="B137" i="1" s="1"/>
  <c r="B73" i="1"/>
  <c r="B147" i="1" s="1"/>
  <c r="B69" i="1"/>
  <c r="B143" i="1" s="1"/>
  <c r="B65" i="1"/>
  <c r="B139" i="1" s="1"/>
  <c r="B60" i="1"/>
  <c r="B134" i="1" s="1"/>
  <c r="B61" i="1"/>
  <c r="B135" i="1" s="1"/>
  <c r="B57" i="1"/>
  <c r="B131" i="1" s="1"/>
  <c r="B72" i="1"/>
  <c r="B146" i="1" s="1"/>
  <c r="B68" i="1"/>
  <c r="B142" i="1" s="1"/>
  <c r="B64" i="1"/>
  <c r="B138" i="1" s="1"/>
  <c r="B62" i="1"/>
  <c r="B136" i="1" s="1"/>
  <c r="B58" i="1"/>
  <c r="B132" i="1" s="1"/>
  <c r="B59" i="1"/>
  <c r="B133" i="1" s="1"/>
  <c r="B56" i="1"/>
  <c r="B130" i="1" s="1"/>
  <c r="B52" i="1"/>
  <c r="B126" i="1" s="1"/>
  <c r="B48" i="1"/>
  <c r="B122" i="1" s="1"/>
  <c r="B44" i="1"/>
  <c r="B118" i="1" s="1"/>
  <c r="B40" i="1"/>
  <c r="B114" i="1" s="1"/>
  <c r="B36" i="1"/>
  <c r="B110" i="1" s="1"/>
  <c r="B53" i="1"/>
  <c r="B127" i="1" s="1"/>
  <c r="B49" i="1"/>
  <c r="B123" i="1" s="1"/>
  <c r="B45" i="1"/>
  <c r="B119" i="1" s="1"/>
  <c r="B41" i="1"/>
  <c r="B115" i="1" s="1"/>
  <c r="B37" i="1"/>
  <c r="B111" i="1" s="1"/>
  <c r="B54" i="1"/>
  <c r="B128" i="1" s="1"/>
  <c r="B50" i="1"/>
  <c r="B124" i="1" s="1"/>
  <c r="B46" i="1"/>
  <c r="B120" i="1" s="1"/>
  <c r="B55" i="1"/>
  <c r="B129" i="1" s="1"/>
  <c r="B51" i="1"/>
  <c r="B125" i="1" s="1"/>
  <c r="B47" i="1"/>
  <c r="B121" i="1" s="1"/>
  <c r="B42" i="1"/>
  <c r="B116" i="1" s="1"/>
  <c r="B38" i="1"/>
  <c r="B112" i="1" s="1"/>
  <c r="B31" i="1"/>
  <c r="B105" i="1" s="1"/>
  <c r="B27" i="1"/>
  <c r="B101" i="1" s="1"/>
  <c r="B26" i="1"/>
  <c r="B100" i="1" s="1"/>
  <c r="B32" i="1"/>
  <c r="B106" i="1" s="1"/>
  <c r="B28" i="1"/>
  <c r="B102" i="1" s="1"/>
  <c r="B29" i="1"/>
  <c r="B103" i="1" s="1"/>
  <c r="B43" i="1"/>
  <c r="B117" i="1" s="1"/>
  <c r="B39" i="1"/>
  <c r="B113" i="1" s="1"/>
  <c r="B35" i="1"/>
  <c r="B109" i="1" s="1"/>
  <c r="B33" i="1"/>
  <c r="B107" i="1" s="1"/>
  <c r="B25" i="1"/>
  <c r="B99" i="1" s="1"/>
  <c r="B34" i="1"/>
  <c r="B108" i="1" s="1"/>
  <c r="B30" i="1"/>
  <c r="B104" i="1" s="1"/>
  <c r="B234" i="1"/>
  <c r="B5" i="1"/>
  <c r="B79" i="1"/>
  <c r="L5" i="9"/>
  <c r="B4" i="14"/>
  <c r="H4" i="12"/>
  <c r="H3" i="12"/>
  <c r="H2" i="12"/>
  <c r="H6" i="12"/>
  <c r="I2" i="12"/>
  <c r="I3" i="12"/>
  <c r="I4" i="12"/>
  <c r="I5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8" i="12"/>
  <c r="I69" i="12"/>
  <c r="I70" i="12"/>
  <c r="I71" i="12"/>
  <c r="I6" i="12"/>
  <c r="H13" i="12"/>
  <c r="H12" i="12"/>
  <c r="H11" i="12"/>
  <c r="H10" i="12"/>
  <c r="H9" i="12"/>
  <c r="H8" i="12"/>
  <c r="H7" i="12"/>
  <c r="H5" i="12"/>
  <c r="H22" i="12"/>
  <c r="H21" i="12"/>
  <c r="H20" i="12"/>
  <c r="H19" i="12"/>
  <c r="H18" i="12"/>
  <c r="H17" i="12"/>
  <c r="H16" i="12"/>
  <c r="H15" i="12"/>
  <c r="H14" i="12"/>
  <c r="AA308" i="1"/>
  <c r="Z308" i="1"/>
  <c r="B308" i="1"/>
  <c r="AA160" i="1"/>
  <c r="Z160" i="1"/>
  <c r="B160" i="1"/>
  <c r="J2" i="13"/>
  <c r="I2" i="13"/>
  <c r="H2" i="13" s="1"/>
  <c r="I1" i="13"/>
  <c r="C1" i="13"/>
  <c r="H71" i="12"/>
  <c r="H3" i="17" s="1"/>
  <c r="H70" i="12"/>
  <c r="H69" i="12"/>
  <c r="H68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K4" i="17" l="1"/>
  <c r="M4" i="17" s="1"/>
  <c r="H21" i="9"/>
  <c r="H4" i="17"/>
  <c r="N5" i="17"/>
  <c r="B161" i="1"/>
  <c r="B235" i="1" s="1"/>
  <c r="H5" i="17"/>
  <c r="B6" i="17"/>
  <c r="K6" i="17" s="1"/>
  <c r="B5" i="14"/>
  <c r="B309" i="1"/>
  <c r="L6" i="9"/>
  <c r="H2" i="2"/>
  <c r="H22" i="9" l="1"/>
  <c r="M6" i="17"/>
  <c r="H6" i="17"/>
  <c r="B7" i="17"/>
  <c r="K7" i="17" s="1"/>
  <c r="B6" i="14"/>
  <c r="L7" i="9"/>
  <c r="H16" i="2"/>
  <c r="H23" i="9" l="1"/>
  <c r="N7" i="17"/>
  <c r="H7" i="17"/>
  <c r="B8" i="17"/>
  <c r="K8" i="17" s="1"/>
  <c r="O8" i="17" s="1"/>
  <c r="B7" i="14"/>
  <c r="L8" i="9"/>
  <c r="H24" i="9" l="1"/>
  <c r="M8" i="17"/>
  <c r="P8" i="17"/>
  <c r="N8" i="17"/>
  <c r="H8" i="17"/>
  <c r="B9" i="17"/>
  <c r="K9" i="17" s="1"/>
  <c r="B8" i="14"/>
  <c r="L9" i="9"/>
  <c r="H25" i="9" l="1"/>
  <c r="H9" i="17"/>
  <c r="B10" i="17"/>
  <c r="K10" i="17" s="1"/>
  <c r="O10" i="17" s="1"/>
  <c r="B9" i="14"/>
  <c r="B10" i="14" s="1"/>
  <c r="L10" i="9"/>
  <c r="H26" i="9" l="1"/>
  <c r="P10" i="17"/>
  <c r="M10" i="17"/>
  <c r="N10" i="17"/>
  <c r="H10" i="17"/>
  <c r="B11" i="17"/>
  <c r="K11" i="17" s="1"/>
  <c r="O11" i="17" s="1"/>
  <c r="B11" i="14"/>
  <c r="L11" i="9"/>
  <c r="I2" i="8"/>
  <c r="H2" i="8" s="1"/>
  <c r="J2" i="8"/>
  <c r="I3" i="8"/>
  <c r="H3" i="8" s="1"/>
  <c r="I4" i="8"/>
  <c r="I5" i="8"/>
  <c r="H5" i="8" s="1"/>
  <c r="I6" i="8"/>
  <c r="H6" i="8" s="1"/>
  <c r="I14" i="8"/>
  <c r="H14" i="8" s="1"/>
  <c r="I18" i="8"/>
  <c r="H18" i="8" s="1"/>
  <c r="I7" i="8"/>
  <c r="I8" i="8"/>
  <c r="H8" i="8" s="1"/>
  <c r="I9" i="8"/>
  <c r="H9" i="8" s="1"/>
  <c r="I10" i="8"/>
  <c r="H10" i="8" s="1"/>
  <c r="I11" i="8"/>
  <c r="H11" i="8" s="1"/>
  <c r="I12" i="8"/>
  <c r="H12" i="8" s="1"/>
  <c r="I13" i="8"/>
  <c r="H13" i="8" s="1"/>
  <c r="I15" i="8"/>
  <c r="H15" i="8" s="1"/>
  <c r="I16" i="8"/>
  <c r="H16" i="8" s="1"/>
  <c r="I17" i="8"/>
  <c r="H17" i="8" s="1"/>
  <c r="I19" i="8"/>
  <c r="H27" i="9" l="1"/>
  <c r="N11" i="17"/>
  <c r="P11" i="17"/>
  <c r="H11" i="17"/>
  <c r="B12" i="17"/>
  <c r="K12" i="17" s="1"/>
  <c r="O12" i="17" s="1"/>
  <c r="B12" i="14"/>
  <c r="L12" i="9"/>
  <c r="H28" i="9" l="1"/>
  <c r="M12" i="17"/>
  <c r="P12" i="17"/>
  <c r="H12" i="17"/>
  <c r="B13" i="17"/>
  <c r="K13" i="17" s="1"/>
  <c r="O13" i="17" s="1"/>
  <c r="B13" i="14"/>
  <c r="L13" i="9"/>
  <c r="H29" i="9" l="1"/>
  <c r="N13" i="17"/>
  <c r="P13" i="17"/>
  <c r="H13" i="17"/>
  <c r="B14" i="17"/>
  <c r="K14" i="17" s="1"/>
  <c r="O14" i="17" s="1"/>
  <c r="B14" i="14"/>
  <c r="L14" i="9"/>
  <c r="H71" i="2"/>
  <c r="H30" i="9" l="1"/>
  <c r="P14" i="17"/>
  <c r="N14" i="17"/>
  <c r="M14" i="17"/>
  <c r="H14" i="17"/>
  <c r="B15" i="17"/>
  <c r="K15" i="17" s="1"/>
  <c r="B15" i="14"/>
  <c r="L15" i="9"/>
  <c r="AA322" i="1"/>
  <c r="Z322" i="1"/>
  <c r="B322" i="1"/>
  <c r="AA5" i="1"/>
  <c r="Z5" i="1"/>
  <c r="AA314" i="1"/>
  <c r="Z314" i="1"/>
  <c r="B314" i="1"/>
  <c r="AA153" i="1"/>
  <c r="Z153" i="1"/>
  <c r="B153" i="1"/>
  <c r="H31" i="9" l="1"/>
  <c r="H15" i="17"/>
  <c r="B16" i="17"/>
  <c r="K16" i="17" s="1"/>
  <c r="O16" i="17" s="1"/>
  <c r="B16" i="14"/>
  <c r="L16" i="9"/>
  <c r="H47" i="2"/>
  <c r="H32" i="9" l="1"/>
  <c r="M16" i="17"/>
  <c r="N16" i="17"/>
  <c r="P16" i="17"/>
  <c r="H16" i="17"/>
  <c r="B17" i="17"/>
  <c r="K17" i="17" s="1"/>
  <c r="B17" i="14"/>
  <c r="L17" i="9"/>
  <c r="H8" i="2"/>
  <c r="B318" i="1"/>
  <c r="C1" i="1"/>
  <c r="H33" i="9" l="1"/>
  <c r="C154" i="1"/>
  <c r="C318" i="1"/>
  <c r="O17" i="17"/>
  <c r="C230" i="1"/>
  <c r="C304" i="1" s="1"/>
  <c r="C226" i="1"/>
  <c r="C300" i="1" s="1"/>
  <c r="C222" i="1"/>
  <c r="C296" i="1" s="1"/>
  <c r="C218" i="1"/>
  <c r="C292" i="1" s="1"/>
  <c r="C227" i="1"/>
  <c r="C301" i="1" s="1"/>
  <c r="C223" i="1"/>
  <c r="C297" i="1" s="1"/>
  <c r="C219" i="1"/>
  <c r="C293" i="1" s="1"/>
  <c r="C214" i="1"/>
  <c r="C288" i="1" s="1"/>
  <c r="C228" i="1"/>
  <c r="C302" i="1" s="1"/>
  <c r="C224" i="1"/>
  <c r="C298" i="1" s="1"/>
  <c r="C220" i="1"/>
  <c r="C294" i="1" s="1"/>
  <c r="C216" i="1"/>
  <c r="C290" i="1" s="1"/>
  <c r="C229" i="1"/>
  <c r="C303" i="1" s="1"/>
  <c r="C225" i="1"/>
  <c r="C299" i="1" s="1"/>
  <c r="C221" i="1"/>
  <c r="C295" i="1" s="1"/>
  <c r="C217" i="1"/>
  <c r="C291" i="1" s="1"/>
  <c r="C213" i="1"/>
  <c r="C287" i="1" s="1"/>
  <c r="C209" i="1"/>
  <c r="C283" i="1" s="1"/>
  <c r="C205" i="1"/>
  <c r="C279" i="1" s="1"/>
  <c r="C201" i="1"/>
  <c r="C275" i="1" s="1"/>
  <c r="C215" i="1"/>
  <c r="C289" i="1" s="1"/>
  <c r="C210" i="1"/>
  <c r="C284" i="1" s="1"/>
  <c r="C206" i="1"/>
  <c r="C280" i="1" s="1"/>
  <c r="C202" i="1"/>
  <c r="C276" i="1" s="1"/>
  <c r="C198" i="1"/>
  <c r="C272" i="1" s="1"/>
  <c r="C211" i="1"/>
  <c r="C285" i="1" s="1"/>
  <c r="C207" i="1"/>
  <c r="C281" i="1" s="1"/>
  <c r="C203" i="1"/>
  <c r="C277" i="1" s="1"/>
  <c r="C212" i="1"/>
  <c r="C286" i="1" s="1"/>
  <c r="C208" i="1"/>
  <c r="C282" i="1" s="1"/>
  <c r="C204" i="1"/>
  <c r="C278" i="1" s="1"/>
  <c r="C200" i="1"/>
  <c r="C274" i="1" s="1"/>
  <c r="C199" i="1"/>
  <c r="C273" i="1" s="1"/>
  <c r="C197" i="1"/>
  <c r="C271" i="1" s="1"/>
  <c r="C194" i="1"/>
  <c r="C268" i="1" s="1"/>
  <c r="C190" i="1"/>
  <c r="C264" i="1" s="1"/>
  <c r="C186" i="1"/>
  <c r="C260" i="1" s="1"/>
  <c r="C182" i="1"/>
  <c r="C256" i="1" s="1"/>
  <c r="C178" i="1"/>
  <c r="C252" i="1" s="1"/>
  <c r="C174" i="1"/>
  <c r="C248" i="1" s="1"/>
  <c r="C195" i="1"/>
  <c r="C269" i="1" s="1"/>
  <c r="C191" i="1"/>
  <c r="C265" i="1" s="1"/>
  <c r="C187" i="1"/>
  <c r="C261" i="1" s="1"/>
  <c r="C183" i="1"/>
  <c r="C257" i="1" s="1"/>
  <c r="C179" i="1"/>
  <c r="C253" i="1" s="1"/>
  <c r="C175" i="1"/>
  <c r="C249" i="1" s="1"/>
  <c r="C196" i="1"/>
  <c r="C270" i="1" s="1"/>
  <c r="C192" i="1"/>
  <c r="C266" i="1" s="1"/>
  <c r="C188" i="1"/>
  <c r="C262" i="1" s="1"/>
  <c r="C184" i="1"/>
  <c r="C258" i="1" s="1"/>
  <c r="C180" i="1"/>
  <c r="C254" i="1" s="1"/>
  <c r="C176" i="1"/>
  <c r="C250" i="1" s="1"/>
  <c r="C193" i="1"/>
  <c r="C267" i="1" s="1"/>
  <c r="C189" i="1"/>
  <c r="C263" i="1" s="1"/>
  <c r="C185" i="1"/>
  <c r="C259" i="1" s="1"/>
  <c r="C181" i="1"/>
  <c r="C255" i="1" s="1"/>
  <c r="C177" i="1"/>
  <c r="C251" i="1" s="1"/>
  <c r="C169" i="1"/>
  <c r="C243" i="1" s="1"/>
  <c r="C165" i="1"/>
  <c r="C239" i="1" s="1"/>
  <c r="C170" i="1"/>
  <c r="C244" i="1" s="1"/>
  <c r="C166" i="1"/>
  <c r="C240" i="1" s="1"/>
  <c r="C162" i="1"/>
  <c r="C236" i="1" s="1"/>
  <c r="C171" i="1"/>
  <c r="C245" i="1" s="1"/>
  <c r="C167" i="1"/>
  <c r="C241" i="1" s="1"/>
  <c r="C163" i="1"/>
  <c r="C237" i="1" s="1"/>
  <c r="C173" i="1"/>
  <c r="C247" i="1" s="1"/>
  <c r="C172" i="1"/>
  <c r="C246" i="1" s="1"/>
  <c r="C168" i="1"/>
  <c r="C242" i="1" s="1"/>
  <c r="C164" i="1"/>
  <c r="C238" i="1" s="1"/>
  <c r="C75" i="1"/>
  <c r="C149" i="1" s="1"/>
  <c r="C71" i="1"/>
  <c r="C145" i="1" s="1"/>
  <c r="C67" i="1"/>
  <c r="C141" i="1" s="1"/>
  <c r="C63" i="1"/>
  <c r="C137" i="1" s="1"/>
  <c r="C72" i="1"/>
  <c r="C146" i="1" s="1"/>
  <c r="C68" i="1"/>
  <c r="C142" i="1" s="1"/>
  <c r="C64" i="1"/>
  <c r="C138" i="1" s="1"/>
  <c r="C61" i="1"/>
  <c r="C135" i="1" s="1"/>
  <c r="C57" i="1"/>
  <c r="C131" i="1" s="1"/>
  <c r="C74" i="1"/>
  <c r="C148" i="1" s="1"/>
  <c r="C70" i="1"/>
  <c r="C144" i="1" s="1"/>
  <c r="C66" i="1"/>
  <c r="C140" i="1" s="1"/>
  <c r="C62" i="1"/>
  <c r="C136" i="1" s="1"/>
  <c r="C58" i="1"/>
  <c r="C132" i="1" s="1"/>
  <c r="C59" i="1"/>
  <c r="C133" i="1" s="1"/>
  <c r="C73" i="1"/>
  <c r="C147" i="1" s="1"/>
  <c r="C69" i="1"/>
  <c r="C143" i="1" s="1"/>
  <c r="C65" i="1"/>
  <c r="C139" i="1" s="1"/>
  <c r="C60" i="1"/>
  <c r="C134" i="1" s="1"/>
  <c r="C53" i="1"/>
  <c r="C127" i="1" s="1"/>
  <c r="C49" i="1"/>
  <c r="C123" i="1" s="1"/>
  <c r="C45" i="1"/>
  <c r="C119" i="1" s="1"/>
  <c r="C41" i="1"/>
  <c r="C115" i="1" s="1"/>
  <c r="C37" i="1"/>
  <c r="C111" i="1" s="1"/>
  <c r="C54" i="1"/>
  <c r="C128" i="1" s="1"/>
  <c r="C50" i="1"/>
  <c r="C124" i="1" s="1"/>
  <c r="C46" i="1"/>
  <c r="C120" i="1" s="1"/>
  <c r="C42" i="1"/>
  <c r="C116" i="1" s="1"/>
  <c r="C38" i="1"/>
  <c r="C112" i="1" s="1"/>
  <c r="C55" i="1"/>
  <c r="C129" i="1" s="1"/>
  <c r="C51" i="1"/>
  <c r="C125" i="1" s="1"/>
  <c r="C47" i="1"/>
  <c r="C121" i="1" s="1"/>
  <c r="C56" i="1"/>
  <c r="C130" i="1" s="1"/>
  <c r="C52" i="1"/>
  <c r="C126" i="1" s="1"/>
  <c r="C48" i="1"/>
  <c r="C122" i="1" s="1"/>
  <c r="C32" i="1"/>
  <c r="C106" i="1" s="1"/>
  <c r="C28" i="1"/>
  <c r="C102" i="1" s="1"/>
  <c r="C26" i="1"/>
  <c r="C100" i="1" s="1"/>
  <c r="C43" i="1"/>
  <c r="C117" i="1" s="1"/>
  <c r="C39" i="1"/>
  <c r="C113" i="1" s="1"/>
  <c r="C35" i="1"/>
  <c r="C109" i="1" s="1"/>
  <c r="C33" i="1"/>
  <c r="C107" i="1" s="1"/>
  <c r="C29" i="1"/>
  <c r="C103" i="1" s="1"/>
  <c r="C25" i="1"/>
  <c r="C99" i="1" s="1"/>
  <c r="C34" i="1"/>
  <c r="C108" i="1" s="1"/>
  <c r="C30" i="1"/>
  <c r="C104" i="1" s="1"/>
  <c r="C44" i="1"/>
  <c r="C118" i="1" s="1"/>
  <c r="C40" i="1"/>
  <c r="C114" i="1" s="1"/>
  <c r="C36" i="1"/>
  <c r="C110" i="1" s="1"/>
  <c r="C31" i="1"/>
  <c r="C105" i="1" s="1"/>
  <c r="C27" i="1"/>
  <c r="C101" i="1" s="1"/>
  <c r="N17" i="17"/>
  <c r="P17" i="17"/>
  <c r="H17" i="17"/>
  <c r="C234" i="1"/>
  <c r="C161" i="1"/>
  <c r="C235" i="1" s="1"/>
  <c r="B18" i="17"/>
  <c r="K18" i="17" s="1"/>
  <c r="O18" i="17" s="1"/>
  <c r="C79" i="1"/>
  <c r="B18" i="14"/>
  <c r="L18" i="9"/>
  <c r="C308" i="1"/>
  <c r="C160" i="1"/>
  <c r="C309" i="1" s="1"/>
  <c r="C322" i="1"/>
  <c r="D1" i="1"/>
  <c r="C5" i="1"/>
  <c r="C153" i="1"/>
  <c r="C314" i="1"/>
  <c r="H34" i="9" l="1"/>
  <c r="D154" i="1"/>
  <c r="D318" i="1"/>
  <c r="D227" i="1"/>
  <c r="D301" i="1" s="1"/>
  <c r="D223" i="1"/>
  <c r="D297" i="1" s="1"/>
  <c r="D219" i="1"/>
  <c r="D293" i="1" s="1"/>
  <c r="D228" i="1"/>
  <c r="D302" i="1" s="1"/>
  <c r="D224" i="1"/>
  <c r="D298" i="1" s="1"/>
  <c r="D220" i="1"/>
  <c r="D294" i="1" s="1"/>
  <c r="D215" i="1"/>
  <c r="D289" i="1" s="1"/>
  <c r="D230" i="1"/>
  <c r="D304" i="1" s="1"/>
  <c r="D226" i="1"/>
  <c r="D300" i="1" s="1"/>
  <c r="D222" i="1"/>
  <c r="D296" i="1" s="1"/>
  <c r="D218" i="1"/>
  <c r="D292" i="1" s="1"/>
  <c r="D216" i="1"/>
  <c r="D290" i="1" s="1"/>
  <c r="D229" i="1"/>
  <c r="D303" i="1" s="1"/>
  <c r="D225" i="1"/>
  <c r="D299" i="1" s="1"/>
  <c r="D221" i="1"/>
  <c r="D295" i="1" s="1"/>
  <c r="D217" i="1"/>
  <c r="D291" i="1" s="1"/>
  <c r="D214" i="1"/>
  <c r="D288" i="1" s="1"/>
  <c r="D210" i="1"/>
  <c r="D284" i="1" s="1"/>
  <c r="D206" i="1"/>
  <c r="D280" i="1" s="1"/>
  <c r="D202" i="1"/>
  <c r="D276" i="1" s="1"/>
  <c r="D213" i="1"/>
  <c r="D287" i="1" s="1"/>
  <c r="D211" i="1"/>
  <c r="D285" i="1" s="1"/>
  <c r="D207" i="1"/>
  <c r="D281" i="1" s="1"/>
  <c r="D203" i="1"/>
  <c r="D277" i="1" s="1"/>
  <c r="D199" i="1"/>
  <c r="D273" i="1" s="1"/>
  <c r="D212" i="1"/>
  <c r="D286" i="1" s="1"/>
  <c r="D208" i="1"/>
  <c r="D282" i="1" s="1"/>
  <c r="D204" i="1"/>
  <c r="D278" i="1" s="1"/>
  <c r="D209" i="1"/>
  <c r="D283" i="1" s="1"/>
  <c r="D205" i="1"/>
  <c r="D279" i="1" s="1"/>
  <c r="D201" i="1"/>
  <c r="D275" i="1" s="1"/>
  <c r="D197" i="1"/>
  <c r="D271" i="1" s="1"/>
  <c r="D195" i="1"/>
  <c r="D269" i="1" s="1"/>
  <c r="D191" i="1"/>
  <c r="D265" i="1" s="1"/>
  <c r="D187" i="1"/>
  <c r="D261" i="1" s="1"/>
  <c r="D183" i="1"/>
  <c r="D257" i="1" s="1"/>
  <c r="D179" i="1"/>
  <c r="D253" i="1" s="1"/>
  <c r="D175" i="1"/>
  <c r="D249" i="1" s="1"/>
  <c r="D198" i="1"/>
  <c r="D272" i="1" s="1"/>
  <c r="D196" i="1"/>
  <c r="D270" i="1" s="1"/>
  <c r="D192" i="1"/>
  <c r="D266" i="1" s="1"/>
  <c r="D188" i="1"/>
  <c r="D262" i="1" s="1"/>
  <c r="D184" i="1"/>
  <c r="D258" i="1" s="1"/>
  <c r="D180" i="1"/>
  <c r="D254" i="1" s="1"/>
  <c r="D176" i="1"/>
  <c r="D250" i="1" s="1"/>
  <c r="D200" i="1"/>
  <c r="D274" i="1" s="1"/>
  <c r="D193" i="1"/>
  <c r="D267" i="1" s="1"/>
  <c r="D189" i="1"/>
  <c r="D263" i="1" s="1"/>
  <c r="D185" i="1"/>
  <c r="D259" i="1" s="1"/>
  <c r="D181" i="1"/>
  <c r="D255" i="1" s="1"/>
  <c r="D177" i="1"/>
  <c r="D251" i="1" s="1"/>
  <c r="D194" i="1"/>
  <c r="D268" i="1" s="1"/>
  <c r="D190" i="1"/>
  <c r="D264" i="1" s="1"/>
  <c r="D186" i="1"/>
  <c r="D260" i="1" s="1"/>
  <c r="D182" i="1"/>
  <c r="D256" i="1" s="1"/>
  <c r="D178" i="1"/>
  <c r="D252" i="1" s="1"/>
  <c r="D170" i="1"/>
  <c r="D244" i="1" s="1"/>
  <c r="D166" i="1"/>
  <c r="D240" i="1" s="1"/>
  <c r="D162" i="1"/>
  <c r="D236" i="1" s="1"/>
  <c r="D174" i="1"/>
  <c r="D248" i="1" s="1"/>
  <c r="D171" i="1"/>
  <c r="D245" i="1" s="1"/>
  <c r="D167" i="1"/>
  <c r="D241" i="1" s="1"/>
  <c r="D163" i="1"/>
  <c r="D237" i="1" s="1"/>
  <c r="D173" i="1"/>
  <c r="D247" i="1" s="1"/>
  <c r="D172" i="1"/>
  <c r="D246" i="1" s="1"/>
  <c r="D168" i="1"/>
  <c r="D242" i="1" s="1"/>
  <c r="D164" i="1"/>
  <c r="D238" i="1" s="1"/>
  <c r="D169" i="1"/>
  <c r="D243" i="1" s="1"/>
  <c r="D165" i="1"/>
  <c r="D239" i="1" s="1"/>
  <c r="D72" i="1"/>
  <c r="D146" i="1" s="1"/>
  <c r="D68" i="1"/>
  <c r="D142" i="1" s="1"/>
  <c r="D64" i="1"/>
  <c r="D138" i="1" s="1"/>
  <c r="D73" i="1"/>
  <c r="D147" i="1" s="1"/>
  <c r="D69" i="1"/>
  <c r="D143" i="1" s="1"/>
  <c r="D65" i="1"/>
  <c r="D139" i="1" s="1"/>
  <c r="D74" i="1"/>
  <c r="D148" i="1" s="1"/>
  <c r="D70" i="1"/>
  <c r="D144" i="1" s="1"/>
  <c r="D66" i="1"/>
  <c r="D140" i="1" s="1"/>
  <c r="D62" i="1"/>
  <c r="D136" i="1" s="1"/>
  <c r="D58" i="1"/>
  <c r="D132" i="1" s="1"/>
  <c r="D75" i="1"/>
  <c r="D149" i="1" s="1"/>
  <c r="D59" i="1"/>
  <c r="D133" i="1" s="1"/>
  <c r="D60" i="1"/>
  <c r="D134" i="1" s="1"/>
  <c r="D71" i="1"/>
  <c r="D145" i="1" s="1"/>
  <c r="D67" i="1"/>
  <c r="D141" i="1" s="1"/>
  <c r="D63" i="1"/>
  <c r="D137" i="1" s="1"/>
  <c r="D61" i="1"/>
  <c r="D135" i="1" s="1"/>
  <c r="D57" i="1"/>
  <c r="D131" i="1" s="1"/>
  <c r="D54" i="1"/>
  <c r="D128" i="1" s="1"/>
  <c r="D50" i="1"/>
  <c r="D124" i="1" s="1"/>
  <c r="D46" i="1"/>
  <c r="D120" i="1" s="1"/>
  <c r="D42" i="1"/>
  <c r="D116" i="1" s="1"/>
  <c r="D38" i="1"/>
  <c r="D112" i="1" s="1"/>
  <c r="D55" i="1"/>
  <c r="D129" i="1" s="1"/>
  <c r="D51" i="1"/>
  <c r="D125" i="1" s="1"/>
  <c r="D47" i="1"/>
  <c r="D121" i="1" s="1"/>
  <c r="D43" i="1"/>
  <c r="D117" i="1" s="1"/>
  <c r="D39" i="1"/>
  <c r="D113" i="1" s="1"/>
  <c r="D35" i="1"/>
  <c r="D109" i="1" s="1"/>
  <c r="D56" i="1"/>
  <c r="D130" i="1" s="1"/>
  <c r="D52" i="1"/>
  <c r="D126" i="1" s="1"/>
  <c r="D48" i="1"/>
  <c r="D122" i="1" s="1"/>
  <c r="D44" i="1"/>
  <c r="D118" i="1" s="1"/>
  <c r="D53" i="1"/>
  <c r="D127" i="1" s="1"/>
  <c r="D49" i="1"/>
  <c r="D123" i="1" s="1"/>
  <c r="D45" i="1"/>
  <c r="D119" i="1" s="1"/>
  <c r="D33" i="1"/>
  <c r="D107" i="1" s="1"/>
  <c r="D29" i="1"/>
  <c r="D103" i="1" s="1"/>
  <c r="D25" i="1"/>
  <c r="D99" i="1" s="1"/>
  <c r="D41" i="1"/>
  <c r="D115" i="1" s="1"/>
  <c r="D37" i="1"/>
  <c r="D111" i="1" s="1"/>
  <c r="D34" i="1"/>
  <c r="D108" i="1" s="1"/>
  <c r="D30" i="1"/>
  <c r="D104" i="1" s="1"/>
  <c r="D26" i="1"/>
  <c r="D100" i="1" s="1"/>
  <c r="D27" i="1"/>
  <c r="D101" i="1" s="1"/>
  <c r="D40" i="1"/>
  <c r="D114" i="1" s="1"/>
  <c r="D36" i="1"/>
  <c r="D110" i="1" s="1"/>
  <c r="D31" i="1"/>
  <c r="D105" i="1" s="1"/>
  <c r="D32" i="1"/>
  <c r="D106" i="1" s="1"/>
  <c r="D28" i="1"/>
  <c r="D102" i="1" s="1"/>
  <c r="D234" i="1"/>
  <c r="P18" i="17"/>
  <c r="M18" i="17"/>
  <c r="H18" i="17"/>
  <c r="D161" i="1"/>
  <c r="B19" i="17"/>
  <c r="K19" i="17" s="1"/>
  <c r="O19" i="17" s="1"/>
  <c r="D79" i="1"/>
  <c r="B19" i="14"/>
  <c r="L19" i="9"/>
  <c r="D308" i="1"/>
  <c r="D160" i="1"/>
  <c r="D309" i="1" s="1"/>
  <c r="D322" i="1"/>
  <c r="E1" i="1"/>
  <c r="D5" i="1"/>
  <c r="D153" i="1"/>
  <c r="D314" i="1"/>
  <c r="H54" i="2"/>
  <c r="H7" i="2"/>
  <c r="H12" i="2"/>
  <c r="H70" i="2"/>
  <c r="H22" i="2"/>
  <c r="H69" i="2"/>
  <c r="H38" i="2"/>
  <c r="H37" i="2"/>
  <c r="H68" i="2"/>
  <c r="H67" i="2"/>
  <c r="H20" i="2"/>
  <c r="H55" i="2"/>
  <c r="H36" i="2"/>
  <c r="H24" i="2"/>
  <c r="H21" i="2"/>
  <c r="H23" i="2"/>
  <c r="H10" i="2"/>
  <c r="H35" i="2"/>
  <c r="H9" i="2"/>
  <c r="H3" i="2"/>
  <c r="H53" i="2"/>
  <c r="H52" i="2"/>
  <c r="H50" i="2"/>
  <c r="H51" i="2"/>
  <c r="H49" i="2"/>
  <c r="H48" i="2"/>
  <c r="H46" i="2"/>
  <c r="H45" i="2"/>
  <c r="H41" i="2"/>
  <c r="H40" i="2"/>
  <c r="H39" i="2"/>
  <c r="H43" i="2"/>
  <c r="H44" i="2"/>
  <c r="H32" i="2"/>
  <c r="H31" i="2"/>
  <c r="H27" i="2"/>
  <c r="H30" i="2"/>
  <c r="H26" i="2"/>
  <c r="H25" i="2"/>
  <c r="H18" i="2"/>
  <c r="H17" i="2"/>
  <c r="H15" i="2"/>
  <c r="H5" i="2"/>
  <c r="H13" i="2"/>
  <c r="H11" i="2"/>
  <c r="H34" i="2"/>
  <c r="H33" i="2"/>
  <c r="H29" i="2"/>
  <c r="H28" i="2"/>
  <c r="H4" i="2"/>
  <c r="H42" i="2"/>
  <c r="H14" i="2"/>
  <c r="H6" i="2"/>
  <c r="D235" i="1" l="1"/>
  <c r="H35" i="9"/>
  <c r="I35" i="9" s="1"/>
  <c r="E154" i="1"/>
  <c r="E318" i="1"/>
  <c r="F13" i="17"/>
  <c r="F3" i="17"/>
  <c r="F7" i="17"/>
  <c r="F11" i="17"/>
  <c r="F5" i="17"/>
  <c r="F8" i="17"/>
  <c r="F12" i="17"/>
  <c r="F4" i="17"/>
  <c r="F9" i="17"/>
  <c r="F14" i="17"/>
  <c r="F6" i="17"/>
  <c r="F10" i="17"/>
  <c r="F15" i="17"/>
  <c r="F16" i="17"/>
  <c r="F17" i="17"/>
  <c r="F18" i="17"/>
  <c r="E228" i="1"/>
  <c r="E302" i="1" s="1"/>
  <c r="E224" i="1"/>
  <c r="E298" i="1" s="1"/>
  <c r="E220" i="1"/>
  <c r="E294" i="1" s="1"/>
  <c r="E229" i="1"/>
  <c r="E303" i="1" s="1"/>
  <c r="E225" i="1"/>
  <c r="E299" i="1" s="1"/>
  <c r="E221" i="1"/>
  <c r="E295" i="1" s="1"/>
  <c r="E230" i="1"/>
  <c r="E304" i="1" s="1"/>
  <c r="E226" i="1"/>
  <c r="E300" i="1" s="1"/>
  <c r="E222" i="1"/>
  <c r="E296" i="1" s="1"/>
  <c r="E218" i="1"/>
  <c r="E292" i="1" s="1"/>
  <c r="E216" i="1"/>
  <c r="E290" i="1" s="1"/>
  <c r="E212" i="1"/>
  <c r="E286" i="1" s="1"/>
  <c r="E217" i="1"/>
  <c r="E291" i="1" s="1"/>
  <c r="E227" i="1"/>
  <c r="E301" i="1" s="1"/>
  <c r="E223" i="1"/>
  <c r="E297" i="1" s="1"/>
  <c r="E219" i="1"/>
  <c r="E293" i="1" s="1"/>
  <c r="E215" i="1"/>
  <c r="E289" i="1" s="1"/>
  <c r="E213" i="1"/>
  <c r="E287" i="1" s="1"/>
  <c r="E211" i="1"/>
  <c r="E285" i="1" s="1"/>
  <c r="E207" i="1"/>
  <c r="E281" i="1" s="1"/>
  <c r="E203" i="1"/>
  <c r="E277" i="1" s="1"/>
  <c r="E208" i="1"/>
  <c r="E282" i="1" s="1"/>
  <c r="E204" i="1"/>
  <c r="E278" i="1" s="1"/>
  <c r="E200" i="1"/>
  <c r="E274" i="1" s="1"/>
  <c r="E209" i="1"/>
  <c r="E283" i="1" s="1"/>
  <c r="E205" i="1"/>
  <c r="E279" i="1" s="1"/>
  <c r="E201" i="1"/>
  <c r="E275" i="1" s="1"/>
  <c r="E214" i="1"/>
  <c r="E288" i="1" s="1"/>
  <c r="E210" i="1"/>
  <c r="E284" i="1" s="1"/>
  <c r="E206" i="1"/>
  <c r="E280" i="1" s="1"/>
  <c r="E202" i="1"/>
  <c r="E276" i="1" s="1"/>
  <c r="E198" i="1"/>
  <c r="E272" i="1" s="1"/>
  <c r="E196" i="1"/>
  <c r="E270" i="1" s="1"/>
  <c r="E192" i="1"/>
  <c r="E266" i="1" s="1"/>
  <c r="E188" i="1"/>
  <c r="E262" i="1" s="1"/>
  <c r="E184" i="1"/>
  <c r="E258" i="1" s="1"/>
  <c r="E180" i="1"/>
  <c r="E254" i="1" s="1"/>
  <c r="E176" i="1"/>
  <c r="E250" i="1" s="1"/>
  <c r="E172" i="1"/>
  <c r="E246" i="1" s="1"/>
  <c r="E193" i="1"/>
  <c r="E267" i="1" s="1"/>
  <c r="E189" i="1"/>
  <c r="E263" i="1" s="1"/>
  <c r="E185" i="1"/>
  <c r="E259" i="1" s="1"/>
  <c r="E181" i="1"/>
  <c r="E255" i="1" s="1"/>
  <c r="E177" i="1"/>
  <c r="E251" i="1" s="1"/>
  <c r="E173" i="1"/>
  <c r="E247" i="1" s="1"/>
  <c r="E194" i="1"/>
  <c r="E268" i="1" s="1"/>
  <c r="E190" i="1"/>
  <c r="E264" i="1" s="1"/>
  <c r="E186" i="1"/>
  <c r="E260" i="1" s="1"/>
  <c r="E182" i="1"/>
  <c r="E256" i="1" s="1"/>
  <c r="E178" i="1"/>
  <c r="E252" i="1" s="1"/>
  <c r="E199" i="1"/>
  <c r="E273" i="1" s="1"/>
  <c r="E197" i="1"/>
  <c r="E271" i="1" s="1"/>
  <c r="E195" i="1"/>
  <c r="E269" i="1" s="1"/>
  <c r="E191" i="1"/>
  <c r="E265" i="1" s="1"/>
  <c r="E187" i="1"/>
  <c r="E261" i="1" s="1"/>
  <c r="E183" i="1"/>
  <c r="E257" i="1" s="1"/>
  <c r="E179" i="1"/>
  <c r="E253" i="1" s="1"/>
  <c r="E174" i="1"/>
  <c r="E248" i="1" s="1"/>
  <c r="E171" i="1"/>
  <c r="E245" i="1" s="1"/>
  <c r="E167" i="1"/>
  <c r="E241" i="1" s="1"/>
  <c r="E163" i="1"/>
  <c r="E237" i="1" s="1"/>
  <c r="E168" i="1"/>
  <c r="E242" i="1" s="1"/>
  <c r="E164" i="1"/>
  <c r="E238" i="1" s="1"/>
  <c r="E169" i="1"/>
  <c r="E243" i="1" s="1"/>
  <c r="E165" i="1"/>
  <c r="E239" i="1" s="1"/>
  <c r="E175" i="1"/>
  <c r="E249" i="1" s="1"/>
  <c r="E170" i="1"/>
  <c r="E244" i="1" s="1"/>
  <c r="E166" i="1"/>
  <c r="E240" i="1" s="1"/>
  <c r="E162" i="1"/>
  <c r="E236" i="1" s="1"/>
  <c r="E73" i="1"/>
  <c r="E147" i="1" s="1"/>
  <c r="E69" i="1"/>
  <c r="E143" i="1" s="1"/>
  <c r="E65" i="1"/>
  <c r="E139" i="1" s="1"/>
  <c r="E74" i="1"/>
  <c r="E148" i="1" s="1"/>
  <c r="E70" i="1"/>
  <c r="E144" i="1" s="1"/>
  <c r="E66" i="1"/>
  <c r="E140" i="1" s="1"/>
  <c r="E75" i="1"/>
  <c r="E149" i="1" s="1"/>
  <c r="E59" i="1"/>
  <c r="E133" i="1" s="1"/>
  <c r="E72" i="1"/>
  <c r="E146" i="1" s="1"/>
  <c r="E68" i="1"/>
  <c r="E142" i="1" s="1"/>
  <c r="E64" i="1"/>
  <c r="E138" i="1" s="1"/>
  <c r="E60" i="1"/>
  <c r="E134" i="1" s="1"/>
  <c r="E71" i="1"/>
  <c r="E145" i="1" s="1"/>
  <c r="E67" i="1"/>
  <c r="E141" i="1" s="1"/>
  <c r="E63" i="1"/>
  <c r="E137" i="1" s="1"/>
  <c r="E61" i="1"/>
  <c r="E135" i="1" s="1"/>
  <c r="E57" i="1"/>
  <c r="E131" i="1" s="1"/>
  <c r="E62" i="1"/>
  <c r="E136" i="1" s="1"/>
  <c r="E58" i="1"/>
  <c r="E132" i="1" s="1"/>
  <c r="E55" i="1"/>
  <c r="E129" i="1" s="1"/>
  <c r="E51" i="1"/>
  <c r="E125" i="1" s="1"/>
  <c r="E47" i="1"/>
  <c r="E121" i="1" s="1"/>
  <c r="E43" i="1"/>
  <c r="E117" i="1" s="1"/>
  <c r="E39" i="1"/>
  <c r="E113" i="1" s="1"/>
  <c r="E35" i="1"/>
  <c r="E109" i="1" s="1"/>
  <c r="E56" i="1"/>
  <c r="E130" i="1" s="1"/>
  <c r="E52" i="1"/>
  <c r="E126" i="1" s="1"/>
  <c r="E48" i="1"/>
  <c r="E122" i="1" s="1"/>
  <c r="E44" i="1"/>
  <c r="E118" i="1" s="1"/>
  <c r="E40" i="1"/>
  <c r="E114" i="1" s="1"/>
  <c r="E36" i="1"/>
  <c r="E110" i="1" s="1"/>
  <c r="E53" i="1"/>
  <c r="E127" i="1" s="1"/>
  <c r="E49" i="1"/>
  <c r="E123" i="1" s="1"/>
  <c r="E45" i="1"/>
  <c r="E119" i="1" s="1"/>
  <c r="E54" i="1"/>
  <c r="E128" i="1" s="1"/>
  <c r="E50" i="1"/>
  <c r="E124" i="1" s="1"/>
  <c r="E46" i="1"/>
  <c r="E120" i="1" s="1"/>
  <c r="E41" i="1"/>
  <c r="E115" i="1" s="1"/>
  <c r="E37" i="1"/>
  <c r="E111" i="1" s="1"/>
  <c r="E34" i="1"/>
  <c r="E108" i="1" s="1"/>
  <c r="E30" i="1"/>
  <c r="E104" i="1" s="1"/>
  <c r="E26" i="1"/>
  <c r="E100" i="1" s="1"/>
  <c r="E31" i="1"/>
  <c r="E105" i="1" s="1"/>
  <c r="E27" i="1"/>
  <c r="E101" i="1" s="1"/>
  <c r="E28" i="1"/>
  <c r="E102" i="1" s="1"/>
  <c r="E32" i="1"/>
  <c r="E106" i="1" s="1"/>
  <c r="E42" i="1"/>
  <c r="E116" i="1" s="1"/>
  <c r="E38" i="1"/>
  <c r="E112" i="1" s="1"/>
  <c r="E33" i="1"/>
  <c r="E107" i="1" s="1"/>
  <c r="E29" i="1"/>
  <c r="E103" i="1" s="1"/>
  <c r="E25" i="1"/>
  <c r="E99" i="1" s="1"/>
  <c r="E234" i="1"/>
  <c r="P19" i="17"/>
  <c r="N19" i="17"/>
  <c r="H19" i="17"/>
  <c r="F19" i="17"/>
  <c r="E161" i="1"/>
  <c r="E235" i="1" s="1"/>
  <c r="B20" i="17"/>
  <c r="K20" i="17" s="1"/>
  <c r="O20" i="17" s="1"/>
  <c r="E79" i="1"/>
  <c r="B20" i="14"/>
  <c r="L20" i="9"/>
  <c r="E308" i="1"/>
  <c r="E160" i="1"/>
  <c r="E309" i="1" s="1"/>
  <c r="E322" i="1"/>
  <c r="F1" i="1"/>
  <c r="E314" i="1"/>
  <c r="E5" i="1"/>
  <c r="E153" i="1"/>
  <c r="H36" i="9" l="1"/>
  <c r="I36" i="9" s="1"/>
  <c r="F154" i="1"/>
  <c r="F318" i="1"/>
  <c r="F229" i="1"/>
  <c r="F303" i="1" s="1"/>
  <c r="F225" i="1"/>
  <c r="F299" i="1" s="1"/>
  <c r="F221" i="1"/>
  <c r="F295" i="1" s="1"/>
  <c r="F230" i="1"/>
  <c r="F304" i="1" s="1"/>
  <c r="F226" i="1"/>
  <c r="F300" i="1" s="1"/>
  <c r="F222" i="1"/>
  <c r="F296" i="1" s="1"/>
  <c r="F218" i="1"/>
  <c r="F292" i="1" s="1"/>
  <c r="F228" i="1"/>
  <c r="F302" i="1" s="1"/>
  <c r="F224" i="1"/>
  <c r="F298" i="1" s="1"/>
  <c r="F220" i="1"/>
  <c r="F294" i="1" s="1"/>
  <c r="F217" i="1"/>
  <c r="F291" i="1" s="1"/>
  <c r="F213" i="1"/>
  <c r="F287" i="1" s="1"/>
  <c r="F227" i="1"/>
  <c r="F301" i="1" s="1"/>
  <c r="F223" i="1"/>
  <c r="F297" i="1" s="1"/>
  <c r="F219" i="1"/>
  <c r="F293" i="1" s="1"/>
  <c r="F216" i="1"/>
  <c r="F290" i="1" s="1"/>
  <c r="F212" i="1"/>
  <c r="F286" i="1" s="1"/>
  <c r="F215" i="1"/>
  <c r="F289" i="1" s="1"/>
  <c r="F208" i="1"/>
  <c r="F282" i="1" s="1"/>
  <c r="F204" i="1"/>
  <c r="F278" i="1" s="1"/>
  <c r="F200" i="1"/>
  <c r="F274" i="1" s="1"/>
  <c r="F209" i="1"/>
  <c r="F283" i="1" s="1"/>
  <c r="F205" i="1"/>
  <c r="F279" i="1" s="1"/>
  <c r="F201" i="1"/>
  <c r="F275" i="1" s="1"/>
  <c r="F197" i="1"/>
  <c r="F271" i="1" s="1"/>
  <c r="F214" i="1"/>
  <c r="F288" i="1" s="1"/>
  <c r="F210" i="1"/>
  <c r="F284" i="1" s="1"/>
  <c r="F206" i="1"/>
  <c r="F280" i="1" s="1"/>
  <c r="F202" i="1"/>
  <c r="F276" i="1" s="1"/>
  <c r="F211" i="1"/>
  <c r="F285" i="1" s="1"/>
  <c r="F207" i="1"/>
  <c r="F281" i="1" s="1"/>
  <c r="F203" i="1"/>
  <c r="F277" i="1" s="1"/>
  <c r="F199" i="1"/>
  <c r="F273" i="1" s="1"/>
  <c r="F198" i="1"/>
  <c r="F272" i="1" s="1"/>
  <c r="F193" i="1"/>
  <c r="F267" i="1" s="1"/>
  <c r="F189" i="1"/>
  <c r="F263" i="1" s="1"/>
  <c r="F185" i="1"/>
  <c r="F259" i="1" s="1"/>
  <c r="F181" i="1"/>
  <c r="F255" i="1" s="1"/>
  <c r="F177" i="1"/>
  <c r="F251" i="1" s="1"/>
  <c r="F173" i="1"/>
  <c r="F247" i="1" s="1"/>
  <c r="F194" i="1"/>
  <c r="F268" i="1" s="1"/>
  <c r="F190" i="1"/>
  <c r="F264" i="1" s="1"/>
  <c r="F186" i="1"/>
  <c r="F260" i="1" s="1"/>
  <c r="F182" i="1"/>
  <c r="F256" i="1" s="1"/>
  <c r="F178" i="1"/>
  <c r="F252" i="1" s="1"/>
  <c r="F174" i="1"/>
  <c r="F248" i="1" s="1"/>
  <c r="F195" i="1"/>
  <c r="F269" i="1" s="1"/>
  <c r="F191" i="1"/>
  <c r="F265" i="1" s="1"/>
  <c r="F187" i="1"/>
  <c r="F261" i="1" s="1"/>
  <c r="F183" i="1"/>
  <c r="F257" i="1" s="1"/>
  <c r="F179" i="1"/>
  <c r="F253" i="1" s="1"/>
  <c r="F196" i="1"/>
  <c r="F270" i="1" s="1"/>
  <c r="F192" i="1"/>
  <c r="F266" i="1" s="1"/>
  <c r="F188" i="1"/>
  <c r="F262" i="1" s="1"/>
  <c r="F184" i="1"/>
  <c r="F258" i="1" s="1"/>
  <c r="F180" i="1"/>
  <c r="F254" i="1" s="1"/>
  <c r="F176" i="1"/>
  <c r="F250" i="1" s="1"/>
  <c r="F168" i="1"/>
  <c r="F242" i="1" s="1"/>
  <c r="F164" i="1"/>
  <c r="F238" i="1" s="1"/>
  <c r="F172" i="1"/>
  <c r="F246" i="1" s="1"/>
  <c r="F169" i="1"/>
  <c r="F243" i="1" s="1"/>
  <c r="F165" i="1"/>
  <c r="F239" i="1" s="1"/>
  <c r="F175" i="1"/>
  <c r="F249" i="1" s="1"/>
  <c r="F170" i="1"/>
  <c r="F244" i="1" s="1"/>
  <c r="F166" i="1"/>
  <c r="F240" i="1" s="1"/>
  <c r="F162" i="1"/>
  <c r="F236" i="1" s="1"/>
  <c r="F171" i="1"/>
  <c r="F245" i="1" s="1"/>
  <c r="F167" i="1"/>
  <c r="F241" i="1" s="1"/>
  <c r="F163" i="1"/>
  <c r="F237" i="1" s="1"/>
  <c r="F74" i="1"/>
  <c r="F148" i="1" s="1"/>
  <c r="F70" i="1"/>
  <c r="F144" i="1" s="1"/>
  <c r="F66" i="1"/>
  <c r="F140" i="1" s="1"/>
  <c r="F75" i="1"/>
  <c r="F149" i="1" s="1"/>
  <c r="F71" i="1"/>
  <c r="F145" i="1" s="1"/>
  <c r="F67" i="1"/>
  <c r="F141" i="1" s="1"/>
  <c r="F63" i="1"/>
  <c r="F137" i="1" s="1"/>
  <c r="F72" i="1"/>
  <c r="F146" i="1" s="1"/>
  <c r="F68" i="1"/>
  <c r="F142" i="1" s="1"/>
  <c r="F64" i="1"/>
  <c r="F138" i="1" s="1"/>
  <c r="F60" i="1"/>
  <c r="F134" i="1" s="1"/>
  <c r="F61" i="1"/>
  <c r="F135" i="1" s="1"/>
  <c r="F57" i="1"/>
  <c r="F131" i="1" s="1"/>
  <c r="F73" i="1"/>
  <c r="F147" i="1" s="1"/>
  <c r="F69" i="1"/>
  <c r="F143" i="1" s="1"/>
  <c r="F65" i="1"/>
  <c r="F139" i="1" s="1"/>
  <c r="F62" i="1"/>
  <c r="F136" i="1" s="1"/>
  <c r="F58" i="1"/>
  <c r="F132" i="1" s="1"/>
  <c r="F59" i="1"/>
  <c r="F133" i="1" s="1"/>
  <c r="F56" i="1"/>
  <c r="F130" i="1" s="1"/>
  <c r="F52" i="1"/>
  <c r="F126" i="1" s="1"/>
  <c r="F48" i="1"/>
  <c r="F122" i="1" s="1"/>
  <c r="F44" i="1"/>
  <c r="F118" i="1" s="1"/>
  <c r="F40" i="1"/>
  <c r="F114" i="1" s="1"/>
  <c r="F36" i="1"/>
  <c r="F110" i="1" s="1"/>
  <c r="F53" i="1"/>
  <c r="F127" i="1" s="1"/>
  <c r="F49" i="1"/>
  <c r="F123" i="1" s="1"/>
  <c r="F45" i="1"/>
  <c r="F119" i="1" s="1"/>
  <c r="F41" i="1"/>
  <c r="F115" i="1" s="1"/>
  <c r="F37" i="1"/>
  <c r="F111" i="1" s="1"/>
  <c r="F54" i="1"/>
  <c r="F128" i="1" s="1"/>
  <c r="F50" i="1"/>
  <c r="F124" i="1" s="1"/>
  <c r="F46" i="1"/>
  <c r="F120" i="1" s="1"/>
  <c r="F55" i="1"/>
  <c r="F129" i="1" s="1"/>
  <c r="F51" i="1"/>
  <c r="F125" i="1" s="1"/>
  <c r="F47" i="1"/>
  <c r="F121" i="1" s="1"/>
  <c r="F43" i="1"/>
  <c r="F117" i="1" s="1"/>
  <c r="F39" i="1"/>
  <c r="F113" i="1" s="1"/>
  <c r="F35" i="1"/>
  <c r="F109" i="1" s="1"/>
  <c r="F31" i="1"/>
  <c r="F105" i="1" s="1"/>
  <c r="F27" i="1"/>
  <c r="F101" i="1" s="1"/>
  <c r="F29" i="1"/>
  <c r="F103" i="1" s="1"/>
  <c r="F25" i="1"/>
  <c r="F99" i="1" s="1"/>
  <c r="F32" i="1"/>
  <c r="F106" i="1" s="1"/>
  <c r="F28" i="1"/>
  <c r="F102" i="1" s="1"/>
  <c r="F26" i="1"/>
  <c r="F100" i="1" s="1"/>
  <c r="F42" i="1"/>
  <c r="F116" i="1" s="1"/>
  <c r="F38" i="1"/>
  <c r="F112" i="1" s="1"/>
  <c r="F33" i="1"/>
  <c r="F107" i="1" s="1"/>
  <c r="F34" i="1"/>
  <c r="F108" i="1" s="1"/>
  <c r="F30" i="1"/>
  <c r="F104" i="1" s="1"/>
  <c r="F234" i="1"/>
  <c r="M20" i="17"/>
  <c r="P20" i="17"/>
  <c r="N20" i="17"/>
  <c r="H20" i="17"/>
  <c r="F20" i="17"/>
  <c r="F161" i="1"/>
  <c r="F235" i="1" s="1"/>
  <c r="B21" i="17"/>
  <c r="K21" i="17" s="1"/>
  <c r="F79" i="1"/>
  <c r="B21" i="14"/>
  <c r="L21" i="9"/>
  <c r="F308" i="1"/>
  <c r="F160" i="1"/>
  <c r="F309" i="1" s="1"/>
  <c r="F322" i="1"/>
  <c r="G1" i="1"/>
  <c r="F314" i="1"/>
  <c r="F5" i="1"/>
  <c r="F153" i="1"/>
  <c r="H37" i="9" l="1"/>
  <c r="I37" i="9" s="1"/>
  <c r="G154" i="1"/>
  <c r="G318" i="1"/>
  <c r="G230" i="1"/>
  <c r="G304" i="1" s="1"/>
  <c r="G226" i="1"/>
  <c r="G300" i="1" s="1"/>
  <c r="G222" i="1"/>
  <c r="G296" i="1" s="1"/>
  <c r="G218" i="1"/>
  <c r="G292" i="1" s="1"/>
  <c r="G227" i="1"/>
  <c r="G301" i="1" s="1"/>
  <c r="G223" i="1"/>
  <c r="G297" i="1" s="1"/>
  <c r="G219" i="1"/>
  <c r="G293" i="1" s="1"/>
  <c r="G214" i="1"/>
  <c r="G288" i="1" s="1"/>
  <c r="G229" i="1"/>
  <c r="G303" i="1" s="1"/>
  <c r="G225" i="1"/>
  <c r="G299" i="1" s="1"/>
  <c r="G221" i="1"/>
  <c r="G295" i="1" s="1"/>
  <c r="G216" i="1"/>
  <c r="G290" i="1" s="1"/>
  <c r="G228" i="1"/>
  <c r="G302" i="1" s="1"/>
  <c r="G224" i="1"/>
  <c r="G298" i="1" s="1"/>
  <c r="G220" i="1"/>
  <c r="G294" i="1" s="1"/>
  <c r="G217" i="1"/>
  <c r="G291" i="1" s="1"/>
  <c r="G213" i="1"/>
  <c r="G287" i="1" s="1"/>
  <c r="G209" i="1"/>
  <c r="G283" i="1" s="1"/>
  <c r="G205" i="1"/>
  <c r="G279" i="1" s="1"/>
  <c r="G201" i="1"/>
  <c r="G275" i="1" s="1"/>
  <c r="G212" i="1"/>
  <c r="G286" i="1" s="1"/>
  <c r="G210" i="1"/>
  <c r="G284" i="1" s="1"/>
  <c r="G206" i="1"/>
  <c r="G280" i="1" s="1"/>
  <c r="G202" i="1"/>
  <c r="G276" i="1" s="1"/>
  <c r="G198" i="1"/>
  <c r="G272" i="1" s="1"/>
  <c r="G211" i="1"/>
  <c r="G285" i="1" s="1"/>
  <c r="G207" i="1"/>
  <c r="G281" i="1" s="1"/>
  <c r="G203" i="1"/>
  <c r="G277" i="1" s="1"/>
  <c r="G215" i="1"/>
  <c r="G289" i="1" s="1"/>
  <c r="G208" i="1"/>
  <c r="G282" i="1" s="1"/>
  <c r="G204" i="1"/>
  <c r="G278" i="1" s="1"/>
  <c r="G200" i="1"/>
  <c r="G274" i="1" s="1"/>
  <c r="G194" i="1"/>
  <c r="G268" i="1" s="1"/>
  <c r="G190" i="1"/>
  <c r="G264" i="1" s="1"/>
  <c r="G186" i="1"/>
  <c r="G260" i="1" s="1"/>
  <c r="G182" i="1"/>
  <c r="G256" i="1" s="1"/>
  <c r="G178" i="1"/>
  <c r="G252" i="1" s="1"/>
  <c r="G174" i="1"/>
  <c r="G248" i="1" s="1"/>
  <c r="G195" i="1"/>
  <c r="G269" i="1" s="1"/>
  <c r="G191" i="1"/>
  <c r="G265" i="1" s="1"/>
  <c r="G187" i="1"/>
  <c r="G261" i="1" s="1"/>
  <c r="G183" i="1"/>
  <c r="G257" i="1" s="1"/>
  <c r="G179" i="1"/>
  <c r="G253" i="1" s="1"/>
  <c r="G175" i="1"/>
  <c r="G249" i="1" s="1"/>
  <c r="G199" i="1"/>
  <c r="G273" i="1" s="1"/>
  <c r="G197" i="1"/>
  <c r="G271" i="1" s="1"/>
  <c r="G196" i="1"/>
  <c r="G270" i="1" s="1"/>
  <c r="G192" i="1"/>
  <c r="G266" i="1" s="1"/>
  <c r="G188" i="1"/>
  <c r="G262" i="1" s="1"/>
  <c r="G184" i="1"/>
  <c r="G258" i="1" s="1"/>
  <c r="G180" i="1"/>
  <c r="G254" i="1" s="1"/>
  <c r="G176" i="1"/>
  <c r="G250" i="1" s="1"/>
  <c r="G193" i="1"/>
  <c r="G267" i="1" s="1"/>
  <c r="G189" i="1"/>
  <c r="G263" i="1" s="1"/>
  <c r="G185" i="1"/>
  <c r="G259" i="1" s="1"/>
  <c r="G181" i="1"/>
  <c r="G255" i="1" s="1"/>
  <c r="G177" i="1"/>
  <c r="G251" i="1" s="1"/>
  <c r="G172" i="1"/>
  <c r="G246" i="1" s="1"/>
  <c r="G169" i="1"/>
  <c r="G243" i="1" s="1"/>
  <c r="G165" i="1"/>
  <c r="G239" i="1" s="1"/>
  <c r="G173" i="1"/>
  <c r="G247" i="1" s="1"/>
  <c r="G170" i="1"/>
  <c r="G244" i="1" s="1"/>
  <c r="G166" i="1"/>
  <c r="G240" i="1" s="1"/>
  <c r="G162" i="1"/>
  <c r="G236" i="1" s="1"/>
  <c r="G171" i="1"/>
  <c r="G245" i="1" s="1"/>
  <c r="G167" i="1"/>
  <c r="G241" i="1" s="1"/>
  <c r="G163" i="1"/>
  <c r="G237" i="1" s="1"/>
  <c r="G168" i="1"/>
  <c r="G242" i="1" s="1"/>
  <c r="G164" i="1"/>
  <c r="G238" i="1" s="1"/>
  <c r="G75" i="1"/>
  <c r="G149" i="1" s="1"/>
  <c r="G71" i="1"/>
  <c r="G145" i="1" s="1"/>
  <c r="G67" i="1"/>
  <c r="G141" i="1" s="1"/>
  <c r="G63" i="1"/>
  <c r="G137" i="1" s="1"/>
  <c r="G72" i="1"/>
  <c r="G146" i="1" s="1"/>
  <c r="G68" i="1"/>
  <c r="G142" i="1" s="1"/>
  <c r="G64" i="1"/>
  <c r="G138" i="1" s="1"/>
  <c r="G61" i="1"/>
  <c r="G135" i="1" s="1"/>
  <c r="G57" i="1"/>
  <c r="G131" i="1" s="1"/>
  <c r="G73" i="1"/>
  <c r="G147" i="1" s="1"/>
  <c r="G69" i="1"/>
  <c r="G143" i="1" s="1"/>
  <c r="G65" i="1"/>
  <c r="G139" i="1" s="1"/>
  <c r="G62" i="1"/>
  <c r="G136" i="1" s="1"/>
  <c r="G58" i="1"/>
  <c r="G132" i="1" s="1"/>
  <c r="G59" i="1"/>
  <c r="G133" i="1" s="1"/>
  <c r="G74" i="1"/>
  <c r="G148" i="1" s="1"/>
  <c r="G70" i="1"/>
  <c r="G144" i="1" s="1"/>
  <c r="G66" i="1"/>
  <c r="G140" i="1" s="1"/>
  <c r="G60" i="1"/>
  <c r="G134" i="1" s="1"/>
  <c r="G53" i="1"/>
  <c r="G127" i="1" s="1"/>
  <c r="G49" i="1"/>
  <c r="G123" i="1" s="1"/>
  <c r="G45" i="1"/>
  <c r="G119" i="1" s="1"/>
  <c r="G41" i="1"/>
  <c r="G115" i="1" s="1"/>
  <c r="G37" i="1"/>
  <c r="G111" i="1" s="1"/>
  <c r="G54" i="1"/>
  <c r="G128" i="1" s="1"/>
  <c r="G50" i="1"/>
  <c r="G124" i="1" s="1"/>
  <c r="G46" i="1"/>
  <c r="G120" i="1" s="1"/>
  <c r="G42" i="1"/>
  <c r="G116" i="1" s="1"/>
  <c r="G38" i="1"/>
  <c r="G112" i="1" s="1"/>
  <c r="G55" i="1"/>
  <c r="G129" i="1" s="1"/>
  <c r="G51" i="1"/>
  <c r="G125" i="1" s="1"/>
  <c r="G47" i="1"/>
  <c r="G121" i="1" s="1"/>
  <c r="G56" i="1"/>
  <c r="G130" i="1" s="1"/>
  <c r="G52" i="1"/>
  <c r="G126" i="1" s="1"/>
  <c r="G48" i="1"/>
  <c r="G122" i="1" s="1"/>
  <c r="G44" i="1"/>
  <c r="G118" i="1" s="1"/>
  <c r="G32" i="1"/>
  <c r="G106" i="1" s="1"/>
  <c r="G28" i="1"/>
  <c r="G102" i="1" s="1"/>
  <c r="G40" i="1"/>
  <c r="G114" i="1" s="1"/>
  <c r="G36" i="1"/>
  <c r="G110" i="1" s="1"/>
  <c r="G33" i="1"/>
  <c r="G107" i="1" s="1"/>
  <c r="G29" i="1"/>
  <c r="G103" i="1" s="1"/>
  <c r="G25" i="1"/>
  <c r="G99" i="1" s="1"/>
  <c r="G26" i="1"/>
  <c r="G100" i="1" s="1"/>
  <c r="G34" i="1"/>
  <c r="G108" i="1" s="1"/>
  <c r="G30" i="1"/>
  <c r="G104" i="1" s="1"/>
  <c r="G43" i="1"/>
  <c r="G117" i="1" s="1"/>
  <c r="G39" i="1"/>
  <c r="G113" i="1" s="1"/>
  <c r="G35" i="1"/>
  <c r="G109" i="1" s="1"/>
  <c r="G31" i="1"/>
  <c r="G105" i="1" s="1"/>
  <c r="G27" i="1"/>
  <c r="G101" i="1" s="1"/>
  <c r="G234" i="1"/>
  <c r="H21" i="17"/>
  <c r="F21" i="17"/>
  <c r="G161" i="1"/>
  <c r="G235" i="1" s="1"/>
  <c r="B22" i="17"/>
  <c r="K22" i="17" s="1"/>
  <c r="O22" i="17" s="1"/>
  <c r="G79" i="1"/>
  <c r="B22" i="14"/>
  <c r="L22" i="9"/>
  <c r="G308" i="1"/>
  <c r="G160" i="1"/>
  <c r="G309" i="1" s="1"/>
  <c r="G322" i="1"/>
  <c r="H1" i="1"/>
  <c r="G5" i="1"/>
  <c r="G153" i="1"/>
  <c r="G314" i="1"/>
  <c r="H38" i="9" l="1"/>
  <c r="I38" i="9" s="1"/>
  <c r="H154" i="1"/>
  <c r="H318" i="1"/>
  <c r="H227" i="1"/>
  <c r="H301" i="1" s="1"/>
  <c r="H223" i="1"/>
  <c r="H297" i="1" s="1"/>
  <c r="H219" i="1"/>
  <c r="H293" i="1" s="1"/>
  <c r="H228" i="1"/>
  <c r="H302" i="1" s="1"/>
  <c r="H224" i="1"/>
  <c r="H298" i="1" s="1"/>
  <c r="H220" i="1"/>
  <c r="H294" i="1" s="1"/>
  <c r="H230" i="1"/>
  <c r="H304" i="1" s="1"/>
  <c r="H229" i="1"/>
  <c r="H303" i="1" s="1"/>
  <c r="H225" i="1"/>
  <c r="H299" i="1" s="1"/>
  <c r="H221" i="1"/>
  <c r="H295" i="1" s="1"/>
  <c r="H215" i="1"/>
  <c r="H289" i="1" s="1"/>
  <c r="H216" i="1"/>
  <c r="H290" i="1" s="1"/>
  <c r="H217" i="1"/>
  <c r="H291" i="1" s="1"/>
  <c r="H226" i="1"/>
  <c r="H300" i="1" s="1"/>
  <c r="H222" i="1"/>
  <c r="H296" i="1" s="1"/>
  <c r="H218" i="1"/>
  <c r="H292" i="1" s="1"/>
  <c r="H214" i="1"/>
  <c r="H288" i="1" s="1"/>
  <c r="H212" i="1"/>
  <c r="H286" i="1" s="1"/>
  <c r="H210" i="1"/>
  <c r="H284" i="1" s="1"/>
  <c r="H206" i="1"/>
  <c r="H280" i="1" s="1"/>
  <c r="H202" i="1"/>
  <c r="H276" i="1" s="1"/>
  <c r="H211" i="1"/>
  <c r="H285" i="1" s="1"/>
  <c r="H207" i="1"/>
  <c r="H281" i="1" s="1"/>
  <c r="H203" i="1"/>
  <c r="H277" i="1" s="1"/>
  <c r="H199" i="1"/>
  <c r="H273" i="1" s="1"/>
  <c r="H208" i="1"/>
  <c r="H282" i="1" s="1"/>
  <c r="H204" i="1"/>
  <c r="H278" i="1" s="1"/>
  <c r="H200" i="1"/>
  <c r="H274" i="1" s="1"/>
  <c r="H213" i="1"/>
  <c r="H287" i="1" s="1"/>
  <c r="H209" i="1"/>
  <c r="H283" i="1" s="1"/>
  <c r="H205" i="1"/>
  <c r="H279" i="1" s="1"/>
  <c r="H201" i="1"/>
  <c r="H275" i="1" s="1"/>
  <c r="H197" i="1"/>
  <c r="H271" i="1" s="1"/>
  <c r="H195" i="1"/>
  <c r="H269" i="1" s="1"/>
  <c r="H191" i="1"/>
  <c r="H265" i="1" s="1"/>
  <c r="H187" i="1"/>
  <c r="H261" i="1" s="1"/>
  <c r="H183" i="1"/>
  <c r="H257" i="1" s="1"/>
  <c r="H179" i="1"/>
  <c r="H253" i="1" s="1"/>
  <c r="H175" i="1"/>
  <c r="H249" i="1" s="1"/>
  <c r="H196" i="1"/>
  <c r="H270" i="1" s="1"/>
  <c r="H192" i="1"/>
  <c r="H266" i="1" s="1"/>
  <c r="H188" i="1"/>
  <c r="H262" i="1" s="1"/>
  <c r="H184" i="1"/>
  <c r="H258" i="1" s="1"/>
  <c r="H180" i="1"/>
  <c r="H254" i="1" s="1"/>
  <c r="H176" i="1"/>
  <c r="H250" i="1" s="1"/>
  <c r="H193" i="1"/>
  <c r="H267" i="1" s="1"/>
  <c r="H189" i="1"/>
  <c r="H263" i="1" s="1"/>
  <c r="H185" i="1"/>
  <c r="H259" i="1" s="1"/>
  <c r="H181" i="1"/>
  <c r="H255" i="1" s="1"/>
  <c r="H177" i="1"/>
  <c r="H251" i="1" s="1"/>
  <c r="H198" i="1"/>
  <c r="H272" i="1" s="1"/>
  <c r="H194" i="1"/>
  <c r="H268" i="1" s="1"/>
  <c r="H190" i="1"/>
  <c r="H264" i="1" s="1"/>
  <c r="H186" i="1"/>
  <c r="H260" i="1" s="1"/>
  <c r="H182" i="1"/>
  <c r="H256" i="1" s="1"/>
  <c r="H178" i="1"/>
  <c r="H252" i="1" s="1"/>
  <c r="H173" i="1"/>
  <c r="H247" i="1" s="1"/>
  <c r="H170" i="1"/>
  <c r="H244" i="1" s="1"/>
  <c r="H166" i="1"/>
  <c r="H240" i="1" s="1"/>
  <c r="H162" i="1"/>
  <c r="H236" i="1" s="1"/>
  <c r="H171" i="1"/>
  <c r="H245" i="1" s="1"/>
  <c r="H167" i="1"/>
  <c r="H241" i="1" s="1"/>
  <c r="H163" i="1"/>
  <c r="H237" i="1" s="1"/>
  <c r="H168" i="1"/>
  <c r="H242" i="1" s="1"/>
  <c r="H164" i="1"/>
  <c r="H238" i="1" s="1"/>
  <c r="H174" i="1"/>
  <c r="H248" i="1" s="1"/>
  <c r="H172" i="1"/>
  <c r="H246" i="1" s="1"/>
  <c r="H169" i="1"/>
  <c r="H243" i="1" s="1"/>
  <c r="H165" i="1"/>
  <c r="H239" i="1" s="1"/>
  <c r="H72" i="1"/>
  <c r="H146" i="1" s="1"/>
  <c r="H68" i="1"/>
  <c r="H142" i="1" s="1"/>
  <c r="H64" i="1"/>
  <c r="H138" i="1" s="1"/>
  <c r="H73" i="1"/>
  <c r="H147" i="1" s="1"/>
  <c r="H69" i="1"/>
  <c r="H143" i="1" s="1"/>
  <c r="H65" i="1"/>
  <c r="H139" i="1" s="1"/>
  <c r="H75" i="1"/>
  <c r="H149" i="1" s="1"/>
  <c r="H62" i="1"/>
  <c r="H136" i="1" s="1"/>
  <c r="H58" i="1"/>
  <c r="H132" i="1" s="1"/>
  <c r="H71" i="1"/>
  <c r="H145" i="1" s="1"/>
  <c r="H67" i="1"/>
  <c r="H141" i="1" s="1"/>
  <c r="H63" i="1"/>
  <c r="H137" i="1" s="1"/>
  <c r="H59" i="1"/>
  <c r="H133" i="1" s="1"/>
  <c r="H74" i="1"/>
  <c r="H148" i="1" s="1"/>
  <c r="H70" i="1"/>
  <c r="H144" i="1" s="1"/>
  <c r="H66" i="1"/>
  <c r="H140" i="1" s="1"/>
  <c r="H60" i="1"/>
  <c r="H134" i="1" s="1"/>
  <c r="H61" i="1"/>
  <c r="H135" i="1" s="1"/>
  <c r="H57" i="1"/>
  <c r="H131" i="1" s="1"/>
  <c r="H54" i="1"/>
  <c r="H128" i="1" s="1"/>
  <c r="H50" i="1"/>
  <c r="H124" i="1" s="1"/>
  <c r="H46" i="1"/>
  <c r="H120" i="1" s="1"/>
  <c r="H42" i="1"/>
  <c r="H116" i="1" s="1"/>
  <c r="H38" i="1"/>
  <c r="H112" i="1" s="1"/>
  <c r="H55" i="1"/>
  <c r="H129" i="1" s="1"/>
  <c r="H51" i="1"/>
  <c r="H125" i="1" s="1"/>
  <c r="H47" i="1"/>
  <c r="H121" i="1" s="1"/>
  <c r="H43" i="1"/>
  <c r="H117" i="1" s="1"/>
  <c r="H39" i="1"/>
  <c r="H113" i="1" s="1"/>
  <c r="H35" i="1"/>
  <c r="H109" i="1" s="1"/>
  <c r="H56" i="1"/>
  <c r="H130" i="1" s="1"/>
  <c r="H52" i="1"/>
  <c r="H126" i="1" s="1"/>
  <c r="H48" i="1"/>
  <c r="H122" i="1" s="1"/>
  <c r="H44" i="1"/>
  <c r="H118" i="1" s="1"/>
  <c r="H53" i="1"/>
  <c r="H127" i="1" s="1"/>
  <c r="H49" i="1"/>
  <c r="H123" i="1" s="1"/>
  <c r="H45" i="1"/>
  <c r="H119" i="1" s="1"/>
  <c r="H40" i="1"/>
  <c r="H114" i="1" s="1"/>
  <c r="H36" i="1"/>
  <c r="H110" i="1" s="1"/>
  <c r="H33" i="1"/>
  <c r="H107" i="1" s="1"/>
  <c r="H29" i="1"/>
  <c r="H103" i="1" s="1"/>
  <c r="H25" i="1"/>
  <c r="H99" i="1" s="1"/>
  <c r="H27" i="1"/>
  <c r="H101" i="1" s="1"/>
  <c r="H34" i="1"/>
  <c r="H108" i="1" s="1"/>
  <c r="H30" i="1"/>
  <c r="H104" i="1" s="1"/>
  <c r="H26" i="1"/>
  <c r="H100" i="1" s="1"/>
  <c r="H31" i="1"/>
  <c r="H105" i="1" s="1"/>
  <c r="H41" i="1"/>
  <c r="H115" i="1" s="1"/>
  <c r="H37" i="1"/>
  <c r="H111" i="1" s="1"/>
  <c r="H32" i="1"/>
  <c r="H106" i="1" s="1"/>
  <c r="H28" i="1"/>
  <c r="H102" i="1" s="1"/>
  <c r="H234" i="1"/>
  <c r="P22" i="17"/>
  <c r="N22" i="17"/>
  <c r="M22" i="17"/>
  <c r="H22" i="17"/>
  <c r="F22" i="17"/>
  <c r="H161" i="1"/>
  <c r="H235" i="1" s="1"/>
  <c r="B23" i="17"/>
  <c r="K23" i="17" s="1"/>
  <c r="O23" i="17" s="1"/>
  <c r="H79" i="1"/>
  <c r="B23" i="14"/>
  <c r="L23" i="9"/>
  <c r="H308" i="1"/>
  <c r="H160" i="1"/>
  <c r="H309" i="1" s="1"/>
  <c r="H322" i="1"/>
  <c r="I1" i="1"/>
  <c r="H5" i="1"/>
  <c r="H153" i="1"/>
  <c r="H314" i="1"/>
  <c r="H39" i="9" l="1"/>
  <c r="I39" i="9" s="1"/>
  <c r="I154" i="1"/>
  <c r="I318" i="1"/>
  <c r="I228" i="1"/>
  <c r="I302" i="1" s="1"/>
  <c r="I224" i="1"/>
  <c r="I298" i="1" s="1"/>
  <c r="I220" i="1"/>
  <c r="I294" i="1" s="1"/>
  <c r="I229" i="1"/>
  <c r="I303" i="1" s="1"/>
  <c r="I225" i="1"/>
  <c r="I299" i="1" s="1"/>
  <c r="I221" i="1"/>
  <c r="I295" i="1" s="1"/>
  <c r="I230" i="1"/>
  <c r="I304" i="1" s="1"/>
  <c r="I216" i="1"/>
  <c r="I290" i="1" s="1"/>
  <c r="I212" i="1"/>
  <c r="I286" i="1" s="1"/>
  <c r="I227" i="1"/>
  <c r="I301" i="1" s="1"/>
  <c r="I223" i="1"/>
  <c r="I297" i="1" s="1"/>
  <c r="I219" i="1"/>
  <c r="I293" i="1" s="1"/>
  <c r="I217" i="1"/>
  <c r="I291" i="1" s="1"/>
  <c r="I226" i="1"/>
  <c r="I300" i="1" s="1"/>
  <c r="I222" i="1"/>
  <c r="I296" i="1" s="1"/>
  <c r="I218" i="1"/>
  <c r="I292" i="1" s="1"/>
  <c r="I215" i="1"/>
  <c r="I289" i="1" s="1"/>
  <c r="I211" i="1"/>
  <c r="I285" i="1" s="1"/>
  <c r="I207" i="1"/>
  <c r="I281" i="1" s="1"/>
  <c r="I203" i="1"/>
  <c r="I277" i="1" s="1"/>
  <c r="I214" i="1"/>
  <c r="I288" i="1" s="1"/>
  <c r="I208" i="1"/>
  <c r="I282" i="1" s="1"/>
  <c r="I204" i="1"/>
  <c r="I278" i="1" s="1"/>
  <c r="I200" i="1"/>
  <c r="I274" i="1" s="1"/>
  <c r="I213" i="1"/>
  <c r="I287" i="1" s="1"/>
  <c r="I209" i="1"/>
  <c r="I283" i="1" s="1"/>
  <c r="I205" i="1"/>
  <c r="I279" i="1" s="1"/>
  <c r="I201" i="1"/>
  <c r="I275" i="1" s="1"/>
  <c r="I210" i="1"/>
  <c r="I284" i="1" s="1"/>
  <c r="I206" i="1"/>
  <c r="I280" i="1" s="1"/>
  <c r="I202" i="1"/>
  <c r="I276" i="1" s="1"/>
  <c r="I198" i="1"/>
  <c r="I272" i="1" s="1"/>
  <c r="I196" i="1"/>
  <c r="I270" i="1" s="1"/>
  <c r="I192" i="1"/>
  <c r="I266" i="1" s="1"/>
  <c r="I188" i="1"/>
  <c r="I262" i="1" s="1"/>
  <c r="I184" i="1"/>
  <c r="I258" i="1" s="1"/>
  <c r="I180" i="1"/>
  <c r="I254" i="1" s="1"/>
  <c r="I176" i="1"/>
  <c r="I250" i="1" s="1"/>
  <c r="I172" i="1"/>
  <c r="I246" i="1" s="1"/>
  <c r="I199" i="1"/>
  <c r="I273" i="1" s="1"/>
  <c r="I197" i="1"/>
  <c r="I271" i="1" s="1"/>
  <c r="I193" i="1"/>
  <c r="I267" i="1" s="1"/>
  <c r="I189" i="1"/>
  <c r="I263" i="1" s="1"/>
  <c r="I185" i="1"/>
  <c r="I259" i="1" s="1"/>
  <c r="I181" i="1"/>
  <c r="I255" i="1" s="1"/>
  <c r="I177" i="1"/>
  <c r="I251" i="1" s="1"/>
  <c r="I173" i="1"/>
  <c r="I247" i="1" s="1"/>
  <c r="I194" i="1"/>
  <c r="I268" i="1" s="1"/>
  <c r="I190" i="1"/>
  <c r="I264" i="1" s="1"/>
  <c r="I186" i="1"/>
  <c r="I260" i="1" s="1"/>
  <c r="I182" i="1"/>
  <c r="I256" i="1" s="1"/>
  <c r="I178" i="1"/>
  <c r="I252" i="1" s="1"/>
  <c r="I195" i="1"/>
  <c r="I269" i="1" s="1"/>
  <c r="I191" i="1"/>
  <c r="I265" i="1" s="1"/>
  <c r="I187" i="1"/>
  <c r="I261" i="1" s="1"/>
  <c r="I183" i="1"/>
  <c r="I257" i="1" s="1"/>
  <c r="I179" i="1"/>
  <c r="I253" i="1" s="1"/>
  <c r="I171" i="1"/>
  <c r="I245" i="1" s="1"/>
  <c r="I167" i="1"/>
  <c r="I241" i="1" s="1"/>
  <c r="I163" i="1"/>
  <c r="I237" i="1" s="1"/>
  <c r="I175" i="1"/>
  <c r="I249" i="1" s="1"/>
  <c r="I168" i="1"/>
  <c r="I242" i="1" s="1"/>
  <c r="I164" i="1"/>
  <c r="I238" i="1" s="1"/>
  <c r="I174" i="1"/>
  <c r="I248" i="1" s="1"/>
  <c r="I169" i="1"/>
  <c r="I243" i="1" s="1"/>
  <c r="I165" i="1"/>
  <c r="I239" i="1" s="1"/>
  <c r="I170" i="1"/>
  <c r="I244" i="1" s="1"/>
  <c r="I166" i="1"/>
  <c r="I240" i="1" s="1"/>
  <c r="I162" i="1"/>
  <c r="I236" i="1" s="1"/>
  <c r="I73" i="1"/>
  <c r="I147" i="1" s="1"/>
  <c r="I69" i="1"/>
  <c r="I143" i="1" s="1"/>
  <c r="I65" i="1"/>
  <c r="I139" i="1" s="1"/>
  <c r="I74" i="1"/>
  <c r="I148" i="1" s="1"/>
  <c r="I70" i="1"/>
  <c r="I144" i="1" s="1"/>
  <c r="I66" i="1"/>
  <c r="I140" i="1" s="1"/>
  <c r="I75" i="1"/>
  <c r="I149" i="1" s="1"/>
  <c r="I71" i="1"/>
  <c r="I145" i="1" s="1"/>
  <c r="I67" i="1"/>
  <c r="I141" i="1" s="1"/>
  <c r="I63" i="1"/>
  <c r="I137" i="1" s="1"/>
  <c r="I59" i="1"/>
  <c r="I133" i="1" s="1"/>
  <c r="I60" i="1"/>
  <c r="I134" i="1" s="1"/>
  <c r="I56" i="1"/>
  <c r="I130" i="1" s="1"/>
  <c r="I61" i="1"/>
  <c r="I135" i="1" s="1"/>
  <c r="I57" i="1"/>
  <c r="I131" i="1" s="1"/>
  <c r="I72" i="1"/>
  <c r="I146" i="1" s="1"/>
  <c r="I68" i="1"/>
  <c r="I142" i="1" s="1"/>
  <c r="I64" i="1"/>
  <c r="I138" i="1" s="1"/>
  <c r="I62" i="1"/>
  <c r="I136" i="1" s="1"/>
  <c r="I58" i="1"/>
  <c r="I132" i="1" s="1"/>
  <c r="I55" i="1"/>
  <c r="I129" i="1" s="1"/>
  <c r="I51" i="1"/>
  <c r="I125" i="1" s="1"/>
  <c r="I47" i="1"/>
  <c r="I121" i="1" s="1"/>
  <c r="I43" i="1"/>
  <c r="I117" i="1" s="1"/>
  <c r="I39" i="1"/>
  <c r="I113" i="1" s="1"/>
  <c r="I35" i="1"/>
  <c r="I109" i="1" s="1"/>
  <c r="I52" i="1"/>
  <c r="I126" i="1" s="1"/>
  <c r="I48" i="1"/>
  <c r="I122" i="1" s="1"/>
  <c r="I44" i="1"/>
  <c r="I118" i="1" s="1"/>
  <c r="I40" i="1"/>
  <c r="I114" i="1" s="1"/>
  <c r="I36" i="1"/>
  <c r="I110" i="1" s="1"/>
  <c r="I53" i="1"/>
  <c r="I127" i="1" s="1"/>
  <c r="I49" i="1"/>
  <c r="I123" i="1" s="1"/>
  <c r="I45" i="1"/>
  <c r="I119" i="1" s="1"/>
  <c r="I54" i="1"/>
  <c r="I128" i="1" s="1"/>
  <c r="I50" i="1"/>
  <c r="I124" i="1" s="1"/>
  <c r="I46" i="1"/>
  <c r="I120" i="1" s="1"/>
  <c r="I34" i="1"/>
  <c r="I108" i="1" s="1"/>
  <c r="I30" i="1"/>
  <c r="I104" i="1" s="1"/>
  <c r="I26" i="1"/>
  <c r="I100" i="1" s="1"/>
  <c r="I28" i="1"/>
  <c r="I102" i="1" s="1"/>
  <c r="I42" i="1"/>
  <c r="I116" i="1" s="1"/>
  <c r="I38" i="1"/>
  <c r="I112" i="1" s="1"/>
  <c r="I31" i="1"/>
  <c r="I105" i="1" s="1"/>
  <c r="I27" i="1"/>
  <c r="I101" i="1" s="1"/>
  <c r="I41" i="1"/>
  <c r="I115" i="1" s="1"/>
  <c r="I37" i="1"/>
  <c r="I111" i="1" s="1"/>
  <c r="I32" i="1"/>
  <c r="I106" i="1" s="1"/>
  <c r="I33" i="1"/>
  <c r="I107" i="1" s="1"/>
  <c r="I29" i="1"/>
  <c r="I103" i="1" s="1"/>
  <c r="I25" i="1"/>
  <c r="I99" i="1" s="1"/>
  <c r="I234" i="1"/>
  <c r="N23" i="17"/>
  <c r="P23" i="17"/>
  <c r="H23" i="17"/>
  <c r="F23" i="17"/>
  <c r="I161" i="1"/>
  <c r="I235" i="1" s="1"/>
  <c r="B24" i="17"/>
  <c r="K24" i="17" s="1"/>
  <c r="O24" i="17" s="1"/>
  <c r="I79" i="1"/>
  <c r="B24" i="14"/>
  <c r="L24" i="9"/>
  <c r="I308" i="1"/>
  <c r="I160" i="1"/>
  <c r="I309" i="1" s="1"/>
  <c r="I322" i="1"/>
  <c r="J1" i="1"/>
  <c r="I314" i="1"/>
  <c r="I5" i="1"/>
  <c r="I153" i="1"/>
  <c r="H40" i="9" l="1"/>
  <c r="I40" i="9" s="1"/>
  <c r="J154" i="1"/>
  <c r="J318" i="1"/>
  <c r="J229" i="1"/>
  <c r="J303" i="1" s="1"/>
  <c r="J225" i="1"/>
  <c r="J299" i="1" s="1"/>
  <c r="J221" i="1"/>
  <c r="J295" i="1" s="1"/>
  <c r="J230" i="1"/>
  <c r="J304" i="1" s="1"/>
  <c r="J226" i="1"/>
  <c r="J300" i="1" s="1"/>
  <c r="J222" i="1"/>
  <c r="J296" i="1" s="1"/>
  <c r="J218" i="1"/>
  <c r="J292" i="1" s="1"/>
  <c r="J227" i="1"/>
  <c r="J301" i="1" s="1"/>
  <c r="J223" i="1"/>
  <c r="J297" i="1" s="1"/>
  <c r="J219" i="1"/>
  <c r="J293" i="1" s="1"/>
  <c r="J217" i="1"/>
  <c r="J291" i="1" s="1"/>
  <c r="J213" i="1"/>
  <c r="J287" i="1" s="1"/>
  <c r="J228" i="1"/>
  <c r="J302" i="1" s="1"/>
  <c r="J224" i="1"/>
  <c r="J298" i="1" s="1"/>
  <c r="J220" i="1"/>
  <c r="J294" i="1" s="1"/>
  <c r="J215" i="1"/>
  <c r="J289" i="1" s="1"/>
  <c r="J216" i="1"/>
  <c r="J290" i="1" s="1"/>
  <c r="J212" i="1"/>
  <c r="J286" i="1" s="1"/>
  <c r="J214" i="1"/>
  <c r="J288" i="1" s="1"/>
  <c r="J211" i="1"/>
  <c r="J285" i="1" s="1"/>
  <c r="J208" i="1"/>
  <c r="J282" i="1" s="1"/>
  <c r="J204" i="1"/>
  <c r="J278" i="1" s="1"/>
  <c r="J200" i="1"/>
  <c r="J274" i="1" s="1"/>
  <c r="J209" i="1"/>
  <c r="J283" i="1" s="1"/>
  <c r="J205" i="1"/>
  <c r="J279" i="1" s="1"/>
  <c r="J201" i="1"/>
  <c r="J275" i="1" s="1"/>
  <c r="J197" i="1"/>
  <c r="J271" i="1" s="1"/>
  <c r="J210" i="1"/>
  <c r="J284" i="1" s="1"/>
  <c r="J206" i="1"/>
  <c r="J280" i="1" s="1"/>
  <c r="J202" i="1"/>
  <c r="J276" i="1" s="1"/>
  <c r="J207" i="1"/>
  <c r="J281" i="1" s="1"/>
  <c r="J203" i="1"/>
  <c r="J277" i="1" s="1"/>
  <c r="J199" i="1"/>
  <c r="J273" i="1" s="1"/>
  <c r="J193" i="1"/>
  <c r="J267" i="1" s="1"/>
  <c r="J189" i="1"/>
  <c r="J263" i="1" s="1"/>
  <c r="J185" i="1"/>
  <c r="J259" i="1" s="1"/>
  <c r="J181" i="1"/>
  <c r="J255" i="1" s="1"/>
  <c r="J177" i="1"/>
  <c r="J251" i="1" s="1"/>
  <c r="J173" i="1"/>
  <c r="J247" i="1" s="1"/>
  <c r="J194" i="1"/>
  <c r="J268" i="1" s="1"/>
  <c r="J190" i="1"/>
  <c r="J264" i="1" s="1"/>
  <c r="J186" i="1"/>
  <c r="J260" i="1" s="1"/>
  <c r="J182" i="1"/>
  <c r="J256" i="1" s="1"/>
  <c r="J178" i="1"/>
  <c r="J252" i="1" s="1"/>
  <c r="J174" i="1"/>
  <c r="J248" i="1" s="1"/>
  <c r="J198" i="1"/>
  <c r="J272" i="1" s="1"/>
  <c r="J195" i="1"/>
  <c r="J269" i="1" s="1"/>
  <c r="J191" i="1"/>
  <c r="J265" i="1" s="1"/>
  <c r="J187" i="1"/>
  <c r="J261" i="1" s="1"/>
  <c r="J183" i="1"/>
  <c r="J257" i="1" s="1"/>
  <c r="J179" i="1"/>
  <c r="J253" i="1" s="1"/>
  <c r="J196" i="1"/>
  <c r="J270" i="1" s="1"/>
  <c r="J192" i="1"/>
  <c r="J266" i="1" s="1"/>
  <c r="J188" i="1"/>
  <c r="J262" i="1" s="1"/>
  <c r="J184" i="1"/>
  <c r="J258" i="1" s="1"/>
  <c r="J180" i="1"/>
  <c r="J254" i="1" s="1"/>
  <c r="J176" i="1"/>
  <c r="J250" i="1" s="1"/>
  <c r="J175" i="1"/>
  <c r="J249" i="1" s="1"/>
  <c r="J168" i="1"/>
  <c r="J242" i="1" s="1"/>
  <c r="J164" i="1"/>
  <c r="J238" i="1" s="1"/>
  <c r="J169" i="1"/>
  <c r="J243" i="1" s="1"/>
  <c r="J165" i="1"/>
  <c r="J239" i="1" s="1"/>
  <c r="J172" i="1"/>
  <c r="J246" i="1" s="1"/>
  <c r="J170" i="1"/>
  <c r="J244" i="1" s="1"/>
  <c r="J166" i="1"/>
  <c r="J240" i="1" s="1"/>
  <c r="J162" i="1"/>
  <c r="J236" i="1" s="1"/>
  <c r="J171" i="1"/>
  <c r="J245" i="1" s="1"/>
  <c r="J167" i="1"/>
  <c r="J241" i="1" s="1"/>
  <c r="J163" i="1"/>
  <c r="J237" i="1" s="1"/>
  <c r="J74" i="1"/>
  <c r="J148" i="1" s="1"/>
  <c r="J70" i="1"/>
  <c r="J144" i="1" s="1"/>
  <c r="J66" i="1"/>
  <c r="J140" i="1" s="1"/>
  <c r="J75" i="1"/>
  <c r="J149" i="1" s="1"/>
  <c r="J71" i="1"/>
  <c r="J145" i="1" s="1"/>
  <c r="J67" i="1"/>
  <c r="J141" i="1" s="1"/>
  <c r="J63" i="1"/>
  <c r="J137" i="1" s="1"/>
  <c r="J73" i="1"/>
  <c r="J147" i="1" s="1"/>
  <c r="J69" i="1"/>
  <c r="J143" i="1" s="1"/>
  <c r="J65" i="1"/>
  <c r="J139" i="1" s="1"/>
  <c r="J60" i="1"/>
  <c r="J134" i="1" s="1"/>
  <c r="J61" i="1"/>
  <c r="J135" i="1" s="1"/>
  <c r="J57" i="1"/>
  <c r="J131" i="1" s="1"/>
  <c r="J72" i="1"/>
  <c r="J146" i="1" s="1"/>
  <c r="J68" i="1"/>
  <c r="J142" i="1" s="1"/>
  <c r="J64" i="1"/>
  <c r="J138" i="1" s="1"/>
  <c r="J62" i="1"/>
  <c r="J136" i="1" s="1"/>
  <c r="J58" i="1"/>
  <c r="J132" i="1" s="1"/>
  <c r="J59" i="1"/>
  <c r="J133" i="1" s="1"/>
  <c r="J52" i="1"/>
  <c r="J126" i="1" s="1"/>
  <c r="J48" i="1"/>
  <c r="J122" i="1" s="1"/>
  <c r="J44" i="1"/>
  <c r="J118" i="1" s="1"/>
  <c r="J40" i="1"/>
  <c r="J114" i="1" s="1"/>
  <c r="J36" i="1"/>
  <c r="J110" i="1" s="1"/>
  <c r="J56" i="1"/>
  <c r="J130" i="1" s="1"/>
  <c r="J53" i="1"/>
  <c r="J127" i="1" s="1"/>
  <c r="J49" i="1"/>
  <c r="J123" i="1" s="1"/>
  <c r="J45" i="1"/>
  <c r="J119" i="1" s="1"/>
  <c r="J41" i="1"/>
  <c r="J115" i="1" s="1"/>
  <c r="J37" i="1"/>
  <c r="J111" i="1" s="1"/>
  <c r="J54" i="1"/>
  <c r="J128" i="1" s="1"/>
  <c r="J50" i="1"/>
  <c r="J124" i="1" s="1"/>
  <c r="J46" i="1"/>
  <c r="J120" i="1" s="1"/>
  <c r="J55" i="1"/>
  <c r="J129" i="1" s="1"/>
  <c r="J51" i="1"/>
  <c r="J125" i="1" s="1"/>
  <c r="J47" i="1"/>
  <c r="J121" i="1" s="1"/>
  <c r="J42" i="1"/>
  <c r="J116" i="1" s="1"/>
  <c r="J38" i="1"/>
  <c r="J112" i="1" s="1"/>
  <c r="J31" i="1"/>
  <c r="J105" i="1" s="1"/>
  <c r="J27" i="1"/>
  <c r="J101" i="1" s="1"/>
  <c r="J32" i="1"/>
  <c r="J106" i="1" s="1"/>
  <c r="J28" i="1"/>
  <c r="J102" i="1" s="1"/>
  <c r="J25" i="1"/>
  <c r="J99" i="1" s="1"/>
  <c r="J43" i="1"/>
  <c r="J117" i="1" s="1"/>
  <c r="J39" i="1"/>
  <c r="J113" i="1" s="1"/>
  <c r="J35" i="1"/>
  <c r="J109" i="1" s="1"/>
  <c r="J33" i="1"/>
  <c r="J107" i="1" s="1"/>
  <c r="J29" i="1"/>
  <c r="J103" i="1" s="1"/>
  <c r="J34" i="1"/>
  <c r="J108" i="1" s="1"/>
  <c r="J30" i="1"/>
  <c r="J104" i="1" s="1"/>
  <c r="J26" i="1"/>
  <c r="J100" i="1" s="1"/>
  <c r="J234" i="1"/>
  <c r="M24" i="17"/>
  <c r="P24" i="17"/>
  <c r="H24" i="17"/>
  <c r="F24" i="17"/>
  <c r="J161" i="1"/>
  <c r="J235" i="1" s="1"/>
  <c r="B25" i="17"/>
  <c r="K25" i="17" s="1"/>
  <c r="O25" i="17" s="1"/>
  <c r="J79" i="1"/>
  <c r="B25" i="14"/>
  <c r="L25" i="9"/>
  <c r="J308" i="1"/>
  <c r="J160" i="1"/>
  <c r="J309" i="1" s="1"/>
  <c r="J322" i="1"/>
  <c r="K1" i="1"/>
  <c r="J314" i="1"/>
  <c r="J5" i="1"/>
  <c r="J153" i="1"/>
  <c r="H41" i="9" l="1"/>
  <c r="I41" i="9" s="1"/>
  <c r="K154" i="1"/>
  <c r="K318" i="1"/>
  <c r="K230" i="1"/>
  <c r="K304" i="1" s="1"/>
  <c r="K226" i="1"/>
  <c r="K300" i="1" s="1"/>
  <c r="K222" i="1"/>
  <c r="K296" i="1" s="1"/>
  <c r="K218" i="1"/>
  <c r="K292" i="1" s="1"/>
  <c r="K227" i="1"/>
  <c r="K301" i="1" s="1"/>
  <c r="K223" i="1"/>
  <c r="K297" i="1" s="1"/>
  <c r="K219" i="1"/>
  <c r="K293" i="1" s="1"/>
  <c r="K214" i="1"/>
  <c r="K288" i="1" s="1"/>
  <c r="K228" i="1"/>
  <c r="K302" i="1" s="1"/>
  <c r="K224" i="1"/>
  <c r="K298" i="1" s="1"/>
  <c r="K220" i="1"/>
  <c r="K294" i="1" s="1"/>
  <c r="K215" i="1"/>
  <c r="K289" i="1" s="1"/>
  <c r="K216" i="1"/>
  <c r="K290" i="1" s="1"/>
  <c r="K229" i="1"/>
  <c r="K303" i="1" s="1"/>
  <c r="K225" i="1"/>
  <c r="K299" i="1" s="1"/>
  <c r="K221" i="1"/>
  <c r="K295" i="1" s="1"/>
  <c r="K217" i="1"/>
  <c r="K291" i="1" s="1"/>
  <c r="K213" i="1"/>
  <c r="K287" i="1" s="1"/>
  <c r="K209" i="1"/>
  <c r="K283" i="1" s="1"/>
  <c r="K205" i="1"/>
  <c r="K279" i="1" s="1"/>
  <c r="K201" i="1"/>
  <c r="K275" i="1" s="1"/>
  <c r="K210" i="1"/>
  <c r="K284" i="1" s="1"/>
  <c r="K206" i="1"/>
  <c r="K280" i="1" s="1"/>
  <c r="K202" i="1"/>
  <c r="K276" i="1" s="1"/>
  <c r="K198" i="1"/>
  <c r="K272" i="1" s="1"/>
  <c r="K207" i="1"/>
  <c r="K281" i="1" s="1"/>
  <c r="K203" i="1"/>
  <c r="K277" i="1" s="1"/>
  <c r="K212" i="1"/>
  <c r="K286" i="1" s="1"/>
  <c r="K211" i="1"/>
  <c r="K285" i="1" s="1"/>
  <c r="K208" i="1"/>
  <c r="K282" i="1" s="1"/>
  <c r="K204" i="1"/>
  <c r="K278" i="1" s="1"/>
  <c r="K200" i="1"/>
  <c r="K274" i="1" s="1"/>
  <c r="K199" i="1"/>
  <c r="K273" i="1" s="1"/>
  <c r="K197" i="1"/>
  <c r="K271" i="1" s="1"/>
  <c r="K194" i="1"/>
  <c r="K268" i="1" s="1"/>
  <c r="K190" i="1"/>
  <c r="K264" i="1" s="1"/>
  <c r="K186" i="1"/>
  <c r="K260" i="1" s="1"/>
  <c r="K182" i="1"/>
  <c r="K256" i="1" s="1"/>
  <c r="K178" i="1"/>
  <c r="K252" i="1" s="1"/>
  <c r="K174" i="1"/>
  <c r="K248" i="1" s="1"/>
  <c r="K195" i="1"/>
  <c r="K269" i="1" s="1"/>
  <c r="K191" i="1"/>
  <c r="K265" i="1" s="1"/>
  <c r="K187" i="1"/>
  <c r="K261" i="1" s="1"/>
  <c r="K183" i="1"/>
  <c r="K257" i="1" s="1"/>
  <c r="K179" i="1"/>
  <c r="K253" i="1" s="1"/>
  <c r="K175" i="1"/>
  <c r="K249" i="1" s="1"/>
  <c r="K196" i="1"/>
  <c r="K270" i="1" s="1"/>
  <c r="K192" i="1"/>
  <c r="K266" i="1" s="1"/>
  <c r="K188" i="1"/>
  <c r="K262" i="1" s="1"/>
  <c r="K184" i="1"/>
  <c r="K258" i="1" s="1"/>
  <c r="K180" i="1"/>
  <c r="K254" i="1" s="1"/>
  <c r="K176" i="1"/>
  <c r="K250" i="1" s="1"/>
  <c r="K193" i="1"/>
  <c r="K267" i="1" s="1"/>
  <c r="K189" i="1"/>
  <c r="K263" i="1" s="1"/>
  <c r="K185" i="1"/>
  <c r="K259" i="1" s="1"/>
  <c r="K181" i="1"/>
  <c r="K255" i="1" s="1"/>
  <c r="K177" i="1"/>
  <c r="K251" i="1" s="1"/>
  <c r="K169" i="1"/>
  <c r="K243" i="1" s="1"/>
  <c r="K165" i="1"/>
  <c r="K239" i="1" s="1"/>
  <c r="K172" i="1"/>
  <c r="K246" i="1" s="1"/>
  <c r="K170" i="1"/>
  <c r="K244" i="1" s="1"/>
  <c r="K166" i="1"/>
  <c r="K240" i="1" s="1"/>
  <c r="K162" i="1"/>
  <c r="K236" i="1" s="1"/>
  <c r="K171" i="1"/>
  <c r="K245" i="1" s="1"/>
  <c r="K167" i="1"/>
  <c r="K241" i="1" s="1"/>
  <c r="K163" i="1"/>
  <c r="K237" i="1" s="1"/>
  <c r="K173" i="1"/>
  <c r="K247" i="1" s="1"/>
  <c r="K168" i="1"/>
  <c r="K242" i="1" s="1"/>
  <c r="K164" i="1"/>
  <c r="K238" i="1" s="1"/>
  <c r="K75" i="1"/>
  <c r="K149" i="1" s="1"/>
  <c r="K71" i="1"/>
  <c r="K145" i="1" s="1"/>
  <c r="K67" i="1"/>
  <c r="K141" i="1" s="1"/>
  <c r="K63" i="1"/>
  <c r="K137" i="1" s="1"/>
  <c r="K72" i="1"/>
  <c r="K146" i="1" s="1"/>
  <c r="K68" i="1"/>
  <c r="K142" i="1" s="1"/>
  <c r="K64" i="1"/>
  <c r="K138" i="1" s="1"/>
  <c r="K61" i="1"/>
  <c r="K135" i="1" s="1"/>
  <c r="K57" i="1"/>
  <c r="K131" i="1" s="1"/>
  <c r="K74" i="1"/>
  <c r="K148" i="1" s="1"/>
  <c r="K70" i="1"/>
  <c r="K144" i="1" s="1"/>
  <c r="K66" i="1"/>
  <c r="K140" i="1" s="1"/>
  <c r="K62" i="1"/>
  <c r="K136" i="1" s="1"/>
  <c r="K58" i="1"/>
  <c r="K132" i="1" s="1"/>
  <c r="K59" i="1"/>
  <c r="K133" i="1" s="1"/>
  <c r="K73" i="1"/>
  <c r="K147" i="1" s="1"/>
  <c r="K69" i="1"/>
  <c r="K143" i="1" s="1"/>
  <c r="K65" i="1"/>
  <c r="K139" i="1" s="1"/>
  <c r="K60" i="1"/>
  <c r="K134" i="1" s="1"/>
  <c r="K56" i="1"/>
  <c r="K130" i="1" s="1"/>
  <c r="K53" i="1"/>
  <c r="K127" i="1" s="1"/>
  <c r="K49" i="1"/>
  <c r="K123" i="1" s="1"/>
  <c r="K45" i="1"/>
  <c r="K119" i="1" s="1"/>
  <c r="K41" i="1"/>
  <c r="K115" i="1" s="1"/>
  <c r="K37" i="1"/>
  <c r="K111" i="1" s="1"/>
  <c r="K54" i="1"/>
  <c r="K128" i="1" s="1"/>
  <c r="K50" i="1"/>
  <c r="K124" i="1" s="1"/>
  <c r="K46" i="1"/>
  <c r="K120" i="1" s="1"/>
  <c r="K42" i="1"/>
  <c r="K116" i="1" s="1"/>
  <c r="K38" i="1"/>
  <c r="K112" i="1" s="1"/>
  <c r="K55" i="1"/>
  <c r="K129" i="1" s="1"/>
  <c r="K51" i="1"/>
  <c r="K125" i="1" s="1"/>
  <c r="K47" i="1"/>
  <c r="K121" i="1" s="1"/>
  <c r="K52" i="1"/>
  <c r="K126" i="1" s="1"/>
  <c r="K48" i="1"/>
  <c r="K122" i="1" s="1"/>
  <c r="K44" i="1"/>
  <c r="K118" i="1" s="1"/>
  <c r="K32" i="1"/>
  <c r="K106" i="1" s="1"/>
  <c r="K28" i="1"/>
  <c r="K102" i="1" s="1"/>
  <c r="K43" i="1"/>
  <c r="K117" i="1" s="1"/>
  <c r="K39" i="1"/>
  <c r="K113" i="1" s="1"/>
  <c r="K35" i="1"/>
  <c r="K109" i="1" s="1"/>
  <c r="K33" i="1"/>
  <c r="K107" i="1" s="1"/>
  <c r="K29" i="1"/>
  <c r="K103" i="1" s="1"/>
  <c r="K25" i="1"/>
  <c r="K99" i="1" s="1"/>
  <c r="K34" i="1"/>
  <c r="K108" i="1" s="1"/>
  <c r="K30" i="1"/>
  <c r="K104" i="1" s="1"/>
  <c r="K26" i="1"/>
  <c r="K100" i="1" s="1"/>
  <c r="K40" i="1"/>
  <c r="K114" i="1" s="1"/>
  <c r="K36" i="1"/>
  <c r="K110" i="1" s="1"/>
  <c r="K31" i="1"/>
  <c r="K105" i="1" s="1"/>
  <c r="K27" i="1"/>
  <c r="K101" i="1" s="1"/>
  <c r="K234" i="1"/>
  <c r="N25" i="17"/>
  <c r="P25" i="17"/>
  <c r="H25" i="17"/>
  <c r="F25" i="17"/>
  <c r="K161" i="1"/>
  <c r="K235" i="1" s="1"/>
  <c r="B26" i="17"/>
  <c r="K26" i="17" s="1"/>
  <c r="O26" i="17" s="1"/>
  <c r="K79" i="1"/>
  <c r="B26" i="14"/>
  <c r="L26" i="9"/>
  <c r="K308" i="1"/>
  <c r="K160" i="1"/>
  <c r="K309" i="1" s="1"/>
  <c r="K322" i="1"/>
  <c r="L1" i="1"/>
  <c r="K5" i="1"/>
  <c r="K153" i="1"/>
  <c r="K314" i="1"/>
  <c r="H42" i="9" l="1"/>
  <c r="I42" i="9" s="1"/>
  <c r="L154" i="1"/>
  <c r="L318" i="1"/>
  <c r="L227" i="1"/>
  <c r="L301" i="1" s="1"/>
  <c r="L223" i="1"/>
  <c r="L297" i="1" s="1"/>
  <c r="L219" i="1"/>
  <c r="L293" i="1" s="1"/>
  <c r="L228" i="1"/>
  <c r="L302" i="1" s="1"/>
  <c r="L224" i="1"/>
  <c r="L298" i="1" s="1"/>
  <c r="L220" i="1"/>
  <c r="L294" i="1" s="1"/>
  <c r="L215" i="1"/>
  <c r="L289" i="1" s="1"/>
  <c r="L226" i="1"/>
  <c r="L300" i="1" s="1"/>
  <c r="L222" i="1"/>
  <c r="L296" i="1" s="1"/>
  <c r="L218" i="1"/>
  <c r="L292" i="1" s="1"/>
  <c r="L216" i="1"/>
  <c r="L290" i="1" s="1"/>
  <c r="L229" i="1"/>
  <c r="L303" i="1" s="1"/>
  <c r="L225" i="1"/>
  <c r="L299" i="1" s="1"/>
  <c r="L221" i="1"/>
  <c r="L295" i="1" s="1"/>
  <c r="L217" i="1"/>
  <c r="L291" i="1" s="1"/>
  <c r="L230" i="1"/>
  <c r="L304" i="1" s="1"/>
  <c r="L214" i="1"/>
  <c r="L288" i="1" s="1"/>
  <c r="L210" i="1"/>
  <c r="L284" i="1" s="1"/>
  <c r="L206" i="1"/>
  <c r="L280" i="1" s="1"/>
  <c r="L202" i="1"/>
  <c r="L276" i="1" s="1"/>
  <c r="L213" i="1"/>
  <c r="L287" i="1" s="1"/>
  <c r="L207" i="1"/>
  <c r="L281" i="1" s="1"/>
  <c r="L203" i="1"/>
  <c r="L277" i="1" s="1"/>
  <c r="L199" i="1"/>
  <c r="L273" i="1" s="1"/>
  <c r="L212" i="1"/>
  <c r="L286" i="1" s="1"/>
  <c r="L211" i="1"/>
  <c r="L285" i="1" s="1"/>
  <c r="L208" i="1"/>
  <c r="L282" i="1" s="1"/>
  <c r="L204" i="1"/>
  <c r="L278" i="1" s="1"/>
  <c r="L200" i="1"/>
  <c r="L274" i="1" s="1"/>
  <c r="L209" i="1"/>
  <c r="L283" i="1" s="1"/>
  <c r="L205" i="1"/>
  <c r="L279" i="1" s="1"/>
  <c r="L201" i="1"/>
  <c r="L275" i="1" s="1"/>
  <c r="L197" i="1"/>
  <c r="L271" i="1" s="1"/>
  <c r="L195" i="1"/>
  <c r="L269" i="1" s="1"/>
  <c r="L191" i="1"/>
  <c r="L265" i="1" s="1"/>
  <c r="L187" i="1"/>
  <c r="L261" i="1" s="1"/>
  <c r="L183" i="1"/>
  <c r="L257" i="1" s="1"/>
  <c r="L179" i="1"/>
  <c r="L253" i="1" s="1"/>
  <c r="L175" i="1"/>
  <c r="L249" i="1" s="1"/>
  <c r="L198" i="1"/>
  <c r="L272" i="1" s="1"/>
  <c r="L196" i="1"/>
  <c r="L270" i="1" s="1"/>
  <c r="L192" i="1"/>
  <c r="L266" i="1" s="1"/>
  <c r="L188" i="1"/>
  <c r="L262" i="1" s="1"/>
  <c r="L184" i="1"/>
  <c r="L258" i="1" s="1"/>
  <c r="L180" i="1"/>
  <c r="L254" i="1" s="1"/>
  <c r="L176" i="1"/>
  <c r="L250" i="1" s="1"/>
  <c r="L172" i="1"/>
  <c r="L246" i="1" s="1"/>
  <c r="L193" i="1"/>
  <c r="L267" i="1" s="1"/>
  <c r="L189" i="1"/>
  <c r="L263" i="1" s="1"/>
  <c r="L185" i="1"/>
  <c r="L259" i="1" s="1"/>
  <c r="L181" i="1"/>
  <c r="L255" i="1" s="1"/>
  <c r="L177" i="1"/>
  <c r="L251" i="1" s="1"/>
  <c r="L194" i="1"/>
  <c r="L268" i="1" s="1"/>
  <c r="L190" i="1"/>
  <c r="L264" i="1" s="1"/>
  <c r="L186" i="1"/>
  <c r="L260" i="1" s="1"/>
  <c r="L182" i="1"/>
  <c r="L256" i="1" s="1"/>
  <c r="L178" i="1"/>
  <c r="L252" i="1" s="1"/>
  <c r="L170" i="1"/>
  <c r="L244" i="1" s="1"/>
  <c r="L166" i="1"/>
  <c r="L240" i="1" s="1"/>
  <c r="L162" i="1"/>
  <c r="L236" i="1" s="1"/>
  <c r="L174" i="1"/>
  <c r="L248" i="1" s="1"/>
  <c r="L171" i="1"/>
  <c r="L245" i="1" s="1"/>
  <c r="L167" i="1"/>
  <c r="L241" i="1" s="1"/>
  <c r="L163" i="1"/>
  <c r="L237" i="1" s="1"/>
  <c r="L173" i="1"/>
  <c r="L247" i="1" s="1"/>
  <c r="L168" i="1"/>
  <c r="L242" i="1" s="1"/>
  <c r="L164" i="1"/>
  <c r="L238" i="1" s="1"/>
  <c r="L169" i="1"/>
  <c r="L243" i="1" s="1"/>
  <c r="L165" i="1"/>
  <c r="L239" i="1" s="1"/>
  <c r="L72" i="1"/>
  <c r="L146" i="1" s="1"/>
  <c r="L68" i="1"/>
  <c r="L142" i="1" s="1"/>
  <c r="L64" i="1"/>
  <c r="L138" i="1" s="1"/>
  <c r="L73" i="1"/>
  <c r="L147" i="1" s="1"/>
  <c r="L69" i="1"/>
  <c r="L143" i="1" s="1"/>
  <c r="L65" i="1"/>
  <c r="L139" i="1" s="1"/>
  <c r="L74" i="1"/>
  <c r="L148" i="1" s="1"/>
  <c r="L70" i="1"/>
  <c r="L144" i="1" s="1"/>
  <c r="L66" i="1"/>
  <c r="L140" i="1" s="1"/>
  <c r="L62" i="1"/>
  <c r="L136" i="1" s="1"/>
  <c r="L58" i="1"/>
  <c r="L132" i="1" s="1"/>
  <c r="L59" i="1"/>
  <c r="L133" i="1" s="1"/>
  <c r="L60" i="1"/>
  <c r="L134" i="1" s="1"/>
  <c r="L75" i="1"/>
  <c r="L149" i="1" s="1"/>
  <c r="L71" i="1"/>
  <c r="L145" i="1" s="1"/>
  <c r="L67" i="1"/>
  <c r="L141" i="1" s="1"/>
  <c r="L63" i="1"/>
  <c r="L137" i="1" s="1"/>
  <c r="L61" i="1"/>
  <c r="L135" i="1" s="1"/>
  <c r="L57" i="1"/>
  <c r="L131" i="1" s="1"/>
  <c r="L54" i="1"/>
  <c r="L128" i="1" s="1"/>
  <c r="L50" i="1"/>
  <c r="L124" i="1" s="1"/>
  <c r="L46" i="1"/>
  <c r="L120" i="1" s="1"/>
  <c r="L42" i="1"/>
  <c r="L116" i="1" s="1"/>
  <c r="L38" i="1"/>
  <c r="L112" i="1" s="1"/>
  <c r="L55" i="1"/>
  <c r="L129" i="1" s="1"/>
  <c r="L51" i="1"/>
  <c r="L125" i="1" s="1"/>
  <c r="L47" i="1"/>
  <c r="L121" i="1" s="1"/>
  <c r="L43" i="1"/>
  <c r="L117" i="1" s="1"/>
  <c r="L39" i="1"/>
  <c r="L113" i="1" s="1"/>
  <c r="L35" i="1"/>
  <c r="L109" i="1" s="1"/>
  <c r="L52" i="1"/>
  <c r="L126" i="1" s="1"/>
  <c r="L48" i="1"/>
  <c r="L122" i="1" s="1"/>
  <c r="L44" i="1"/>
  <c r="L118" i="1" s="1"/>
  <c r="L56" i="1"/>
  <c r="L130" i="1" s="1"/>
  <c r="L53" i="1"/>
  <c r="L127" i="1" s="1"/>
  <c r="L49" i="1"/>
  <c r="L123" i="1" s="1"/>
  <c r="L45" i="1"/>
  <c r="L119" i="1" s="1"/>
  <c r="L33" i="1"/>
  <c r="L107" i="1" s="1"/>
  <c r="L29" i="1"/>
  <c r="L103" i="1" s="1"/>
  <c r="L25" i="1"/>
  <c r="L99" i="1" s="1"/>
  <c r="L41" i="1"/>
  <c r="L115" i="1" s="1"/>
  <c r="L37" i="1"/>
  <c r="L111" i="1" s="1"/>
  <c r="L34" i="1"/>
  <c r="L108" i="1" s="1"/>
  <c r="L30" i="1"/>
  <c r="L104" i="1" s="1"/>
  <c r="L26" i="1"/>
  <c r="L100" i="1" s="1"/>
  <c r="L27" i="1"/>
  <c r="L101" i="1" s="1"/>
  <c r="L40" i="1"/>
  <c r="L114" i="1" s="1"/>
  <c r="L36" i="1"/>
  <c r="L110" i="1" s="1"/>
  <c r="L31" i="1"/>
  <c r="L105" i="1" s="1"/>
  <c r="L32" i="1"/>
  <c r="L106" i="1" s="1"/>
  <c r="L28" i="1"/>
  <c r="L102" i="1" s="1"/>
  <c r="L234" i="1"/>
  <c r="P26" i="17"/>
  <c r="M26" i="17"/>
  <c r="N26" i="17"/>
  <c r="H26" i="17"/>
  <c r="F26" i="17"/>
  <c r="L161" i="1"/>
  <c r="L235" i="1" s="1"/>
  <c r="B27" i="17"/>
  <c r="K27" i="17" s="1"/>
  <c r="L79" i="1"/>
  <c r="B27" i="14"/>
  <c r="L27" i="9"/>
  <c r="L308" i="1"/>
  <c r="L160" i="1"/>
  <c r="L309" i="1" s="1"/>
  <c r="L322" i="1"/>
  <c r="M1" i="1"/>
  <c r="L5" i="1"/>
  <c r="L153" i="1"/>
  <c r="L314" i="1"/>
  <c r="I1" i="8"/>
  <c r="C1" i="8"/>
  <c r="H43" i="9" l="1"/>
  <c r="I43" i="9" s="1"/>
  <c r="M154" i="1"/>
  <c r="M318" i="1"/>
  <c r="M228" i="1"/>
  <c r="M302" i="1" s="1"/>
  <c r="M224" i="1"/>
  <c r="M298" i="1" s="1"/>
  <c r="M220" i="1"/>
  <c r="M294" i="1" s="1"/>
  <c r="M229" i="1"/>
  <c r="M303" i="1" s="1"/>
  <c r="M225" i="1"/>
  <c r="M299" i="1" s="1"/>
  <c r="M221" i="1"/>
  <c r="M295" i="1" s="1"/>
  <c r="M230" i="1"/>
  <c r="M304" i="1" s="1"/>
  <c r="M226" i="1"/>
  <c r="M300" i="1" s="1"/>
  <c r="M222" i="1"/>
  <c r="M296" i="1" s="1"/>
  <c r="M218" i="1"/>
  <c r="M292" i="1" s="1"/>
  <c r="M216" i="1"/>
  <c r="M290" i="1" s="1"/>
  <c r="M212" i="1"/>
  <c r="M286" i="1" s="1"/>
  <c r="M217" i="1"/>
  <c r="M291" i="1" s="1"/>
  <c r="M227" i="1"/>
  <c r="M301" i="1" s="1"/>
  <c r="M223" i="1"/>
  <c r="M297" i="1" s="1"/>
  <c r="M219" i="1"/>
  <c r="M293" i="1" s="1"/>
  <c r="M215" i="1"/>
  <c r="M289" i="1" s="1"/>
  <c r="M211" i="1"/>
  <c r="M285" i="1" s="1"/>
  <c r="M213" i="1"/>
  <c r="M287" i="1" s="1"/>
  <c r="M207" i="1"/>
  <c r="M281" i="1" s="1"/>
  <c r="M203" i="1"/>
  <c r="M277" i="1" s="1"/>
  <c r="M199" i="1"/>
  <c r="M273" i="1" s="1"/>
  <c r="M208" i="1"/>
  <c r="M282" i="1" s="1"/>
  <c r="M204" i="1"/>
  <c r="M278" i="1" s="1"/>
  <c r="M200" i="1"/>
  <c r="M274" i="1" s="1"/>
  <c r="M196" i="1"/>
  <c r="M270" i="1" s="1"/>
  <c r="M209" i="1"/>
  <c r="M283" i="1" s="1"/>
  <c r="M205" i="1"/>
  <c r="M279" i="1" s="1"/>
  <c r="M201" i="1"/>
  <c r="M275" i="1" s="1"/>
  <c r="M214" i="1"/>
  <c r="M288" i="1" s="1"/>
  <c r="M210" i="1"/>
  <c r="M284" i="1" s="1"/>
  <c r="M206" i="1"/>
  <c r="M280" i="1" s="1"/>
  <c r="M202" i="1"/>
  <c r="M276" i="1" s="1"/>
  <c r="M198" i="1"/>
  <c r="M272" i="1" s="1"/>
  <c r="M192" i="1"/>
  <c r="M266" i="1" s="1"/>
  <c r="M188" i="1"/>
  <c r="M262" i="1" s="1"/>
  <c r="M184" i="1"/>
  <c r="M258" i="1" s="1"/>
  <c r="M180" i="1"/>
  <c r="M254" i="1" s="1"/>
  <c r="M176" i="1"/>
  <c r="M250" i="1" s="1"/>
  <c r="M172" i="1"/>
  <c r="M246" i="1" s="1"/>
  <c r="M193" i="1"/>
  <c r="M267" i="1" s="1"/>
  <c r="M189" i="1"/>
  <c r="M263" i="1" s="1"/>
  <c r="M185" i="1"/>
  <c r="M259" i="1" s="1"/>
  <c r="M181" i="1"/>
  <c r="M255" i="1" s="1"/>
  <c r="M177" i="1"/>
  <c r="M251" i="1" s="1"/>
  <c r="M173" i="1"/>
  <c r="M247" i="1" s="1"/>
  <c r="M194" i="1"/>
  <c r="M268" i="1" s="1"/>
  <c r="M190" i="1"/>
  <c r="M264" i="1" s="1"/>
  <c r="M186" i="1"/>
  <c r="M260" i="1" s="1"/>
  <c r="M182" i="1"/>
  <c r="M256" i="1" s="1"/>
  <c r="M178" i="1"/>
  <c r="M252" i="1" s="1"/>
  <c r="M197" i="1"/>
  <c r="M271" i="1" s="1"/>
  <c r="M195" i="1"/>
  <c r="M269" i="1" s="1"/>
  <c r="M191" i="1"/>
  <c r="M265" i="1" s="1"/>
  <c r="M187" i="1"/>
  <c r="M261" i="1" s="1"/>
  <c r="M183" i="1"/>
  <c r="M257" i="1" s="1"/>
  <c r="M179" i="1"/>
  <c r="M253" i="1" s="1"/>
  <c r="M174" i="1"/>
  <c r="M248" i="1" s="1"/>
  <c r="M171" i="1"/>
  <c r="M245" i="1" s="1"/>
  <c r="M167" i="1"/>
  <c r="M241" i="1" s="1"/>
  <c r="M163" i="1"/>
  <c r="M237" i="1" s="1"/>
  <c r="M168" i="1"/>
  <c r="M242" i="1" s="1"/>
  <c r="M164" i="1"/>
  <c r="M238" i="1" s="1"/>
  <c r="M169" i="1"/>
  <c r="M243" i="1" s="1"/>
  <c r="M165" i="1"/>
  <c r="M239" i="1" s="1"/>
  <c r="M175" i="1"/>
  <c r="M249" i="1" s="1"/>
  <c r="M170" i="1"/>
  <c r="M244" i="1" s="1"/>
  <c r="M166" i="1"/>
  <c r="M240" i="1" s="1"/>
  <c r="M162" i="1"/>
  <c r="M236" i="1" s="1"/>
  <c r="M73" i="1"/>
  <c r="M147" i="1" s="1"/>
  <c r="M69" i="1"/>
  <c r="M143" i="1" s="1"/>
  <c r="M65" i="1"/>
  <c r="M139" i="1" s="1"/>
  <c r="M74" i="1"/>
  <c r="M148" i="1" s="1"/>
  <c r="M70" i="1"/>
  <c r="M144" i="1" s="1"/>
  <c r="M66" i="1"/>
  <c r="M140" i="1" s="1"/>
  <c r="M75" i="1"/>
  <c r="M149" i="1" s="1"/>
  <c r="M59" i="1"/>
  <c r="M133" i="1" s="1"/>
  <c r="M72" i="1"/>
  <c r="M146" i="1" s="1"/>
  <c r="M68" i="1"/>
  <c r="M142" i="1" s="1"/>
  <c r="M64" i="1"/>
  <c r="M138" i="1" s="1"/>
  <c r="M60" i="1"/>
  <c r="M134" i="1" s="1"/>
  <c r="M56" i="1"/>
  <c r="M130" i="1" s="1"/>
  <c r="M71" i="1"/>
  <c r="M145" i="1" s="1"/>
  <c r="M67" i="1"/>
  <c r="M141" i="1" s="1"/>
  <c r="M63" i="1"/>
  <c r="M137" i="1" s="1"/>
  <c r="M61" i="1"/>
  <c r="M135" i="1" s="1"/>
  <c r="M57" i="1"/>
  <c r="M131" i="1" s="1"/>
  <c r="M62" i="1"/>
  <c r="M136" i="1" s="1"/>
  <c r="M58" i="1"/>
  <c r="M132" i="1" s="1"/>
  <c r="M55" i="1"/>
  <c r="M129" i="1" s="1"/>
  <c r="M51" i="1"/>
  <c r="M125" i="1" s="1"/>
  <c r="M47" i="1"/>
  <c r="M121" i="1" s="1"/>
  <c r="M43" i="1"/>
  <c r="M117" i="1" s="1"/>
  <c r="M39" i="1"/>
  <c r="M113" i="1" s="1"/>
  <c r="M35" i="1"/>
  <c r="M109" i="1" s="1"/>
  <c r="M52" i="1"/>
  <c r="M126" i="1" s="1"/>
  <c r="M48" i="1"/>
  <c r="M122" i="1" s="1"/>
  <c r="M44" i="1"/>
  <c r="M118" i="1" s="1"/>
  <c r="M40" i="1"/>
  <c r="M114" i="1" s="1"/>
  <c r="M36" i="1"/>
  <c r="M110" i="1" s="1"/>
  <c r="M53" i="1"/>
  <c r="M127" i="1" s="1"/>
  <c r="M49" i="1"/>
  <c r="M123" i="1" s="1"/>
  <c r="M45" i="1"/>
  <c r="M119" i="1" s="1"/>
  <c r="M54" i="1"/>
  <c r="M128" i="1" s="1"/>
  <c r="M50" i="1"/>
  <c r="M124" i="1" s="1"/>
  <c r="M46" i="1"/>
  <c r="M120" i="1" s="1"/>
  <c r="M41" i="1"/>
  <c r="M115" i="1" s="1"/>
  <c r="M37" i="1"/>
  <c r="M111" i="1" s="1"/>
  <c r="M34" i="1"/>
  <c r="M108" i="1" s="1"/>
  <c r="M30" i="1"/>
  <c r="M104" i="1" s="1"/>
  <c r="M26" i="1"/>
  <c r="M100" i="1" s="1"/>
  <c r="M31" i="1"/>
  <c r="M105" i="1" s="1"/>
  <c r="M27" i="1"/>
  <c r="M101" i="1" s="1"/>
  <c r="M32" i="1"/>
  <c r="M106" i="1" s="1"/>
  <c r="M28" i="1"/>
  <c r="M102" i="1" s="1"/>
  <c r="M42" i="1"/>
  <c r="M116" i="1" s="1"/>
  <c r="M38" i="1"/>
  <c r="M112" i="1" s="1"/>
  <c r="M33" i="1"/>
  <c r="M107" i="1" s="1"/>
  <c r="M29" i="1"/>
  <c r="M103" i="1" s="1"/>
  <c r="M25" i="1"/>
  <c r="M99" i="1" s="1"/>
  <c r="M234" i="1"/>
  <c r="H27" i="17"/>
  <c r="F27" i="17"/>
  <c r="M161" i="1"/>
  <c r="M235" i="1" s="1"/>
  <c r="B28" i="17"/>
  <c r="K28" i="17" s="1"/>
  <c r="O28" i="17" s="1"/>
  <c r="M79" i="1"/>
  <c r="B28" i="14"/>
  <c r="L28" i="9"/>
  <c r="M308" i="1"/>
  <c r="M160" i="1"/>
  <c r="M309" i="1" s="1"/>
  <c r="M322" i="1"/>
  <c r="N1" i="1"/>
  <c r="M314" i="1"/>
  <c r="M5" i="1"/>
  <c r="M153" i="1"/>
  <c r="H44" i="9" l="1"/>
  <c r="I44" i="9" s="1"/>
  <c r="N154" i="1"/>
  <c r="N318" i="1"/>
  <c r="N229" i="1"/>
  <c r="N303" i="1" s="1"/>
  <c r="N225" i="1"/>
  <c r="N299" i="1" s="1"/>
  <c r="N221" i="1"/>
  <c r="N295" i="1" s="1"/>
  <c r="N230" i="1"/>
  <c r="N304" i="1" s="1"/>
  <c r="N226" i="1"/>
  <c r="N300" i="1" s="1"/>
  <c r="N222" i="1"/>
  <c r="N296" i="1" s="1"/>
  <c r="N218" i="1"/>
  <c r="N292" i="1" s="1"/>
  <c r="N228" i="1"/>
  <c r="N302" i="1" s="1"/>
  <c r="N224" i="1"/>
  <c r="N298" i="1" s="1"/>
  <c r="N220" i="1"/>
  <c r="N294" i="1" s="1"/>
  <c r="N217" i="1"/>
  <c r="N291" i="1" s="1"/>
  <c r="N213" i="1"/>
  <c r="N287" i="1" s="1"/>
  <c r="N227" i="1"/>
  <c r="N301" i="1" s="1"/>
  <c r="N223" i="1"/>
  <c r="N297" i="1" s="1"/>
  <c r="N219" i="1"/>
  <c r="N293" i="1" s="1"/>
  <c r="N215" i="1"/>
  <c r="N289" i="1" s="1"/>
  <c r="N216" i="1"/>
  <c r="N290" i="1" s="1"/>
  <c r="N212" i="1"/>
  <c r="N286" i="1" s="1"/>
  <c r="N208" i="1"/>
  <c r="N282" i="1" s="1"/>
  <c r="N204" i="1"/>
  <c r="N278" i="1" s="1"/>
  <c r="N200" i="1"/>
  <c r="N274" i="1" s="1"/>
  <c r="N211" i="1"/>
  <c r="N285" i="1" s="1"/>
  <c r="N209" i="1"/>
  <c r="N283" i="1" s="1"/>
  <c r="N205" i="1"/>
  <c r="N279" i="1" s="1"/>
  <c r="N201" i="1"/>
  <c r="N275" i="1" s="1"/>
  <c r="N197" i="1"/>
  <c r="N271" i="1" s="1"/>
  <c r="N214" i="1"/>
  <c r="N288" i="1" s="1"/>
  <c r="N210" i="1"/>
  <c r="N284" i="1" s="1"/>
  <c r="N206" i="1"/>
  <c r="N280" i="1" s="1"/>
  <c r="N202" i="1"/>
  <c r="N276" i="1" s="1"/>
  <c r="N207" i="1"/>
  <c r="N281" i="1" s="1"/>
  <c r="N203" i="1"/>
  <c r="N277" i="1" s="1"/>
  <c r="N199" i="1"/>
  <c r="N273" i="1" s="1"/>
  <c r="N198" i="1"/>
  <c r="N272" i="1" s="1"/>
  <c r="N196" i="1"/>
  <c r="N270" i="1" s="1"/>
  <c r="N193" i="1"/>
  <c r="N267" i="1" s="1"/>
  <c r="N189" i="1"/>
  <c r="N263" i="1" s="1"/>
  <c r="N185" i="1"/>
  <c r="N259" i="1" s="1"/>
  <c r="N181" i="1"/>
  <c r="N255" i="1" s="1"/>
  <c r="N177" i="1"/>
  <c r="N251" i="1" s="1"/>
  <c r="N173" i="1"/>
  <c r="N247" i="1" s="1"/>
  <c r="N194" i="1"/>
  <c r="N268" i="1" s="1"/>
  <c r="N190" i="1"/>
  <c r="N264" i="1" s="1"/>
  <c r="N186" i="1"/>
  <c r="N260" i="1" s="1"/>
  <c r="N182" i="1"/>
  <c r="N256" i="1" s="1"/>
  <c r="N178" i="1"/>
  <c r="N252" i="1" s="1"/>
  <c r="N174" i="1"/>
  <c r="N248" i="1" s="1"/>
  <c r="N195" i="1"/>
  <c r="N269" i="1" s="1"/>
  <c r="N191" i="1"/>
  <c r="N265" i="1" s="1"/>
  <c r="N187" i="1"/>
  <c r="N261" i="1" s="1"/>
  <c r="N183" i="1"/>
  <c r="N257" i="1" s="1"/>
  <c r="N179" i="1"/>
  <c r="N253" i="1" s="1"/>
  <c r="N192" i="1"/>
  <c r="N266" i="1" s="1"/>
  <c r="N188" i="1"/>
  <c r="N262" i="1" s="1"/>
  <c r="N184" i="1"/>
  <c r="N258" i="1" s="1"/>
  <c r="N180" i="1"/>
  <c r="N254" i="1" s="1"/>
  <c r="N176" i="1"/>
  <c r="N250" i="1" s="1"/>
  <c r="N172" i="1"/>
  <c r="N246" i="1" s="1"/>
  <c r="N168" i="1"/>
  <c r="N242" i="1" s="1"/>
  <c r="N164" i="1"/>
  <c r="N238" i="1" s="1"/>
  <c r="N169" i="1"/>
  <c r="N243" i="1" s="1"/>
  <c r="N165" i="1"/>
  <c r="N239" i="1" s="1"/>
  <c r="N175" i="1"/>
  <c r="N249" i="1" s="1"/>
  <c r="N170" i="1"/>
  <c r="N244" i="1" s="1"/>
  <c r="N166" i="1"/>
  <c r="N240" i="1" s="1"/>
  <c r="N162" i="1"/>
  <c r="N236" i="1" s="1"/>
  <c r="N171" i="1"/>
  <c r="N245" i="1" s="1"/>
  <c r="N167" i="1"/>
  <c r="N241" i="1" s="1"/>
  <c r="N163" i="1"/>
  <c r="N237" i="1" s="1"/>
  <c r="N74" i="1"/>
  <c r="N148" i="1" s="1"/>
  <c r="N70" i="1"/>
  <c r="N144" i="1" s="1"/>
  <c r="N66" i="1"/>
  <c r="N140" i="1" s="1"/>
  <c r="N75" i="1"/>
  <c r="N149" i="1" s="1"/>
  <c r="N71" i="1"/>
  <c r="N145" i="1" s="1"/>
  <c r="N67" i="1"/>
  <c r="N141" i="1" s="1"/>
  <c r="N63" i="1"/>
  <c r="N137" i="1" s="1"/>
  <c r="N72" i="1"/>
  <c r="N146" i="1" s="1"/>
  <c r="N68" i="1"/>
  <c r="N142" i="1" s="1"/>
  <c r="N64" i="1"/>
  <c r="N138" i="1" s="1"/>
  <c r="N60" i="1"/>
  <c r="N134" i="1" s="1"/>
  <c r="N56" i="1"/>
  <c r="N130" i="1" s="1"/>
  <c r="N61" i="1"/>
  <c r="N135" i="1" s="1"/>
  <c r="N57" i="1"/>
  <c r="N131" i="1" s="1"/>
  <c r="N73" i="1"/>
  <c r="N147" i="1" s="1"/>
  <c r="N69" i="1"/>
  <c r="N143" i="1" s="1"/>
  <c r="N65" i="1"/>
  <c r="N139" i="1" s="1"/>
  <c r="N62" i="1"/>
  <c r="N136" i="1" s="1"/>
  <c r="N58" i="1"/>
  <c r="N132" i="1" s="1"/>
  <c r="N59" i="1"/>
  <c r="N133" i="1" s="1"/>
  <c r="N52" i="1"/>
  <c r="N126" i="1" s="1"/>
  <c r="N48" i="1"/>
  <c r="N122" i="1" s="1"/>
  <c r="N44" i="1"/>
  <c r="N118" i="1" s="1"/>
  <c r="N40" i="1"/>
  <c r="N114" i="1" s="1"/>
  <c r="N36" i="1"/>
  <c r="N110" i="1" s="1"/>
  <c r="N53" i="1"/>
  <c r="N127" i="1" s="1"/>
  <c r="N49" i="1"/>
  <c r="N123" i="1" s="1"/>
  <c r="N45" i="1"/>
  <c r="N119" i="1" s="1"/>
  <c r="N41" i="1"/>
  <c r="N115" i="1" s="1"/>
  <c r="N37" i="1"/>
  <c r="N111" i="1" s="1"/>
  <c r="N54" i="1"/>
  <c r="N128" i="1" s="1"/>
  <c r="N50" i="1"/>
  <c r="N124" i="1" s="1"/>
  <c r="N46" i="1"/>
  <c r="N120" i="1" s="1"/>
  <c r="N55" i="1"/>
  <c r="N129" i="1" s="1"/>
  <c r="N51" i="1"/>
  <c r="N125" i="1" s="1"/>
  <c r="N47" i="1"/>
  <c r="N121" i="1" s="1"/>
  <c r="N43" i="1"/>
  <c r="N117" i="1" s="1"/>
  <c r="N39" i="1"/>
  <c r="N113" i="1" s="1"/>
  <c r="N35" i="1"/>
  <c r="N109" i="1" s="1"/>
  <c r="N31" i="1"/>
  <c r="N105" i="1" s="1"/>
  <c r="N27" i="1"/>
  <c r="N101" i="1" s="1"/>
  <c r="N32" i="1"/>
  <c r="N106" i="1" s="1"/>
  <c r="N28" i="1"/>
  <c r="N102" i="1" s="1"/>
  <c r="N42" i="1"/>
  <c r="N116" i="1" s="1"/>
  <c r="N38" i="1"/>
  <c r="N112" i="1" s="1"/>
  <c r="N33" i="1"/>
  <c r="N107" i="1" s="1"/>
  <c r="N29" i="1"/>
  <c r="N103" i="1" s="1"/>
  <c r="N25" i="1"/>
  <c r="N99" i="1" s="1"/>
  <c r="N34" i="1"/>
  <c r="N108" i="1" s="1"/>
  <c r="N30" i="1"/>
  <c r="N104" i="1" s="1"/>
  <c r="N26" i="1"/>
  <c r="N100" i="1" s="1"/>
  <c r="N234" i="1"/>
  <c r="M28" i="17"/>
  <c r="N28" i="17"/>
  <c r="P28" i="17"/>
  <c r="H28" i="17"/>
  <c r="F28" i="17"/>
  <c r="N161" i="1"/>
  <c r="N235" i="1" s="1"/>
  <c r="B29" i="17"/>
  <c r="K29" i="17" s="1"/>
  <c r="O29" i="17" s="1"/>
  <c r="N79" i="1"/>
  <c r="B29" i="14"/>
  <c r="L29" i="9"/>
  <c r="N308" i="1"/>
  <c r="N160" i="1"/>
  <c r="N309" i="1" s="1"/>
  <c r="N322" i="1"/>
  <c r="O1" i="1"/>
  <c r="N314" i="1"/>
  <c r="N5" i="1"/>
  <c r="N153" i="1"/>
  <c r="H45" i="9" l="1"/>
  <c r="I45" i="9" s="1"/>
  <c r="O154" i="1"/>
  <c r="O318" i="1"/>
  <c r="O230" i="1"/>
  <c r="O304" i="1" s="1"/>
  <c r="O226" i="1"/>
  <c r="O300" i="1" s="1"/>
  <c r="O222" i="1"/>
  <c r="O296" i="1" s="1"/>
  <c r="O218" i="1"/>
  <c r="O292" i="1" s="1"/>
  <c r="O227" i="1"/>
  <c r="O301" i="1" s="1"/>
  <c r="O223" i="1"/>
  <c r="O297" i="1" s="1"/>
  <c r="O219" i="1"/>
  <c r="O293" i="1" s="1"/>
  <c r="O214" i="1"/>
  <c r="O288" i="1" s="1"/>
  <c r="O229" i="1"/>
  <c r="O303" i="1" s="1"/>
  <c r="O225" i="1"/>
  <c r="O299" i="1" s="1"/>
  <c r="O221" i="1"/>
  <c r="O295" i="1" s="1"/>
  <c r="O215" i="1"/>
  <c r="O289" i="1" s="1"/>
  <c r="O216" i="1"/>
  <c r="O290" i="1" s="1"/>
  <c r="O228" i="1"/>
  <c r="O302" i="1" s="1"/>
  <c r="O224" i="1"/>
  <c r="O298" i="1" s="1"/>
  <c r="O220" i="1"/>
  <c r="O294" i="1" s="1"/>
  <c r="O217" i="1"/>
  <c r="O291" i="1" s="1"/>
  <c r="O213" i="1"/>
  <c r="O287" i="1" s="1"/>
  <c r="O211" i="1"/>
  <c r="O285" i="1" s="1"/>
  <c r="O209" i="1"/>
  <c r="O283" i="1" s="1"/>
  <c r="O205" i="1"/>
  <c r="O279" i="1" s="1"/>
  <c r="O201" i="1"/>
  <c r="O275" i="1" s="1"/>
  <c r="O212" i="1"/>
  <c r="O286" i="1" s="1"/>
  <c r="O210" i="1"/>
  <c r="O284" i="1" s="1"/>
  <c r="O206" i="1"/>
  <c r="O280" i="1" s="1"/>
  <c r="O202" i="1"/>
  <c r="O276" i="1" s="1"/>
  <c r="O198" i="1"/>
  <c r="O272" i="1" s="1"/>
  <c r="O207" i="1"/>
  <c r="O281" i="1" s="1"/>
  <c r="O203" i="1"/>
  <c r="O277" i="1" s="1"/>
  <c r="O208" i="1"/>
  <c r="O282" i="1" s="1"/>
  <c r="O204" i="1"/>
  <c r="O278" i="1" s="1"/>
  <c r="O200" i="1"/>
  <c r="O274" i="1" s="1"/>
  <c r="O196" i="1"/>
  <c r="O270" i="1" s="1"/>
  <c r="O194" i="1"/>
  <c r="O268" i="1" s="1"/>
  <c r="O190" i="1"/>
  <c r="O264" i="1" s="1"/>
  <c r="O186" i="1"/>
  <c r="O260" i="1" s="1"/>
  <c r="O182" i="1"/>
  <c r="O256" i="1" s="1"/>
  <c r="O178" i="1"/>
  <c r="O252" i="1" s="1"/>
  <c r="O174" i="1"/>
  <c r="O248" i="1" s="1"/>
  <c r="O195" i="1"/>
  <c r="O269" i="1" s="1"/>
  <c r="O191" i="1"/>
  <c r="O265" i="1" s="1"/>
  <c r="O187" i="1"/>
  <c r="O261" i="1" s="1"/>
  <c r="O183" i="1"/>
  <c r="O257" i="1" s="1"/>
  <c r="O179" i="1"/>
  <c r="O253" i="1" s="1"/>
  <c r="O175" i="1"/>
  <c r="O249" i="1" s="1"/>
  <c r="O197" i="1"/>
  <c r="O271" i="1" s="1"/>
  <c r="O192" i="1"/>
  <c r="O266" i="1" s="1"/>
  <c r="O188" i="1"/>
  <c r="O262" i="1" s="1"/>
  <c r="O184" i="1"/>
  <c r="O258" i="1" s="1"/>
  <c r="O180" i="1"/>
  <c r="O254" i="1" s="1"/>
  <c r="O176" i="1"/>
  <c r="O250" i="1" s="1"/>
  <c r="O199" i="1"/>
  <c r="O273" i="1" s="1"/>
  <c r="O193" i="1"/>
  <c r="O267" i="1" s="1"/>
  <c r="O189" i="1"/>
  <c r="O263" i="1" s="1"/>
  <c r="O185" i="1"/>
  <c r="O259" i="1" s="1"/>
  <c r="O181" i="1"/>
  <c r="O255" i="1" s="1"/>
  <c r="O177" i="1"/>
  <c r="O251" i="1" s="1"/>
  <c r="O169" i="1"/>
  <c r="O243" i="1" s="1"/>
  <c r="O165" i="1"/>
  <c r="O239" i="1" s="1"/>
  <c r="O173" i="1"/>
  <c r="O247" i="1" s="1"/>
  <c r="O170" i="1"/>
  <c r="O244" i="1" s="1"/>
  <c r="O166" i="1"/>
  <c r="O240" i="1" s="1"/>
  <c r="O162" i="1"/>
  <c r="O236" i="1" s="1"/>
  <c r="O171" i="1"/>
  <c r="O245" i="1" s="1"/>
  <c r="O167" i="1"/>
  <c r="O241" i="1" s="1"/>
  <c r="O163" i="1"/>
  <c r="O237" i="1" s="1"/>
  <c r="O172" i="1"/>
  <c r="O246" i="1" s="1"/>
  <c r="O168" i="1"/>
  <c r="O242" i="1" s="1"/>
  <c r="O164" i="1"/>
  <c r="O238" i="1" s="1"/>
  <c r="O75" i="1"/>
  <c r="O149" i="1" s="1"/>
  <c r="O71" i="1"/>
  <c r="O145" i="1" s="1"/>
  <c r="O67" i="1"/>
  <c r="O141" i="1" s="1"/>
  <c r="O63" i="1"/>
  <c r="O137" i="1" s="1"/>
  <c r="O72" i="1"/>
  <c r="O146" i="1" s="1"/>
  <c r="O68" i="1"/>
  <c r="O142" i="1" s="1"/>
  <c r="O64" i="1"/>
  <c r="O138" i="1" s="1"/>
  <c r="O61" i="1"/>
  <c r="O135" i="1" s="1"/>
  <c r="O57" i="1"/>
  <c r="O131" i="1" s="1"/>
  <c r="O73" i="1"/>
  <c r="O147" i="1" s="1"/>
  <c r="O69" i="1"/>
  <c r="O143" i="1" s="1"/>
  <c r="O65" i="1"/>
  <c r="O139" i="1" s="1"/>
  <c r="O62" i="1"/>
  <c r="O136" i="1" s="1"/>
  <c r="O58" i="1"/>
  <c r="O132" i="1" s="1"/>
  <c r="O59" i="1"/>
  <c r="O133" i="1" s="1"/>
  <c r="O74" i="1"/>
  <c r="O148" i="1" s="1"/>
  <c r="O70" i="1"/>
  <c r="O144" i="1" s="1"/>
  <c r="O66" i="1"/>
  <c r="O140" i="1" s="1"/>
  <c r="O60" i="1"/>
  <c r="O134" i="1" s="1"/>
  <c r="O53" i="1"/>
  <c r="O127" i="1" s="1"/>
  <c r="O49" i="1"/>
  <c r="O123" i="1" s="1"/>
  <c r="O45" i="1"/>
  <c r="O119" i="1" s="1"/>
  <c r="O41" i="1"/>
  <c r="O115" i="1" s="1"/>
  <c r="O37" i="1"/>
  <c r="O111" i="1" s="1"/>
  <c r="O54" i="1"/>
  <c r="O128" i="1" s="1"/>
  <c r="O50" i="1"/>
  <c r="O124" i="1" s="1"/>
  <c r="O46" i="1"/>
  <c r="O120" i="1" s="1"/>
  <c r="O42" i="1"/>
  <c r="O116" i="1" s="1"/>
  <c r="O38" i="1"/>
  <c r="O112" i="1" s="1"/>
  <c r="O56" i="1"/>
  <c r="O130" i="1" s="1"/>
  <c r="O55" i="1"/>
  <c r="O129" i="1" s="1"/>
  <c r="O51" i="1"/>
  <c r="O125" i="1" s="1"/>
  <c r="O47" i="1"/>
  <c r="O121" i="1" s="1"/>
  <c r="O43" i="1"/>
  <c r="O117" i="1" s="1"/>
  <c r="O52" i="1"/>
  <c r="O126" i="1" s="1"/>
  <c r="O48" i="1"/>
  <c r="O122" i="1" s="1"/>
  <c r="O44" i="1"/>
  <c r="O118" i="1" s="1"/>
  <c r="O32" i="1"/>
  <c r="O106" i="1" s="1"/>
  <c r="O28" i="1"/>
  <c r="O102" i="1" s="1"/>
  <c r="O26" i="1"/>
  <c r="O100" i="1" s="1"/>
  <c r="O40" i="1"/>
  <c r="O114" i="1" s="1"/>
  <c r="O36" i="1"/>
  <c r="O110" i="1" s="1"/>
  <c r="O33" i="1"/>
  <c r="O107" i="1" s="1"/>
  <c r="O29" i="1"/>
  <c r="O103" i="1" s="1"/>
  <c r="O25" i="1"/>
  <c r="O99" i="1" s="1"/>
  <c r="O34" i="1"/>
  <c r="O108" i="1" s="1"/>
  <c r="O30" i="1"/>
  <c r="O104" i="1" s="1"/>
  <c r="O39" i="1"/>
  <c r="O113" i="1" s="1"/>
  <c r="O35" i="1"/>
  <c r="O109" i="1" s="1"/>
  <c r="O31" i="1"/>
  <c r="O105" i="1" s="1"/>
  <c r="O27" i="1"/>
  <c r="O101" i="1" s="1"/>
  <c r="O234" i="1"/>
  <c r="N29" i="17"/>
  <c r="P29" i="17"/>
  <c r="H29" i="17"/>
  <c r="F29" i="17"/>
  <c r="O161" i="1"/>
  <c r="O235" i="1" s="1"/>
  <c r="B30" i="17"/>
  <c r="K30" i="17" s="1"/>
  <c r="O30" i="17" s="1"/>
  <c r="O79" i="1"/>
  <c r="B30" i="14"/>
  <c r="L30" i="9"/>
  <c r="O308" i="1"/>
  <c r="O160" i="1"/>
  <c r="O309" i="1" s="1"/>
  <c r="O322" i="1"/>
  <c r="P1" i="1"/>
  <c r="O5" i="1"/>
  <c r="O153" i="1"/>
  <c r="O314" i="1"/>
  <c r="H46" i="9" l="1"/>
  <c r="I46" i="9" s="1"/>
  <c r="P154" i="1"/>
  <c r="P318" i="1"/>
  <c r="P227" i="1"/>
  <c r="P301" i="1" s="1"/>
  <c r="P223" i="1"/>
  <c r="P297" i="1" s="1"/>
  <c r="P219" i="1"/>
  <c r="P293" i="1" s="1"/>
  <c r="P228" i="1"/>
  <c r="P302" i="1" s="1"/>
  <c r="P224" i="1"/>
  <c r="P298" i="1" s="1"/>
  <c r="P220" i="1"/>
  <c r="P294" i="1" s="1"/>
  <c r="P229" i="1"/>
  <c r="P303" i="1" s="1"/>
  <c r="P225" i="1"/>
  <c r="P299" i="1" s="1"/>
  <c r="P221" i="1"/>
  <c r="P295" i="1" s="1"/>
  <c r="P215" i="1"/>
  <c r="P289" i="1" s="1"/>
  <c r="P216" i="1"/>
  <c r="P290" i="1" s="1"/>
  <c r="P230" i="1"/>
  <c r="P304" i="1" s="1"/>
  <c r="P217" i="1"/>
  <c r="P291" i="1" s="1"/>
  <c r="P226" i="1"/>
  <c r="P300" i="1" s="1"/>
  <c r="P222" i="1"/>
  <c r="P296" i="1" s="1"/>
  <c r="P218" i="1"/>
  <c r="P292" i="1" s="1"/>
  <c r="P214" i="1"/>
  <c r="P288" i="1" s="1"/>
  <c r="P212" i="1"/>
  <c r="P286" i="1" s="1"/>
  <c r="P210" i="1"/>
  <c r="P284" i="1" s="1"/>
  <c r="P206" i="1"/>
  <c r="P280" i="1" s="1"/>
  <c r="P202" i="1"/>
  <c r="P276" i="1" s="1"/>
  <c r="P207" i="1"/>
  <c r="P281" i="1" s="1"/>
  <c r="P203" i="1"/>
  <c r="P277" i="1" s="1"/>
  <c r="P199" i="1"/>
  <c r="P273" i="1" s="1"/>
  <c r="P208" i="1"/>
  <c r="P282" i="1" s="1"/>
  <c r="P204" i="1"/>
  <c r="P278" i="1" s="1"/>
  <c r="P200" i="1"/>
  <c r="P274" i="1" s="1"/>
  <c r="P213" i="1"/>
  <c r="P287" i="1" s="1"/>
  <c r="P211" i="1"/>
  <c r="P285" i="1" s="1"/>
  <c r="P209" i="1"/>
  <c r="P283" i="1" s="1"/>
  <c r="P205" i="1"/>
  <c r="P279" i="1" s="1"/>
  <c r="P201" i="1"/>
  <c r="P275" i="1" s="1"/>
  <c r="P197" i="1"/>
  <c r="P271" i="1" s="1"/>
  <c r="P195" i="1"/>
  <c r="P269" i="1" s="1"/>
  <c r="P191" i="1"/>
  <c r="P265" i="1" s="1"/>
  <c r="P187" i="1"/>
  <c r="P261" i="1" s="1"/>
  <c r="P183" i="1"/>
  <c r="P257" i="1" s="1"/>
  <c r="P179" i="1"/>
  <c r="P253" i="1" s="1"/>
  <c r="P175" i="1"/>
  <c r="P249" i="1" s="1"/>
  <c r="P192" i="1"/>
  <c r="P266" i="1" s="1"/>
  <c r="P188" i="1"/>
  <c r="P262" i="1" s="1"/>
  <c r="P184" i="1"/>
  <c r="P258" i="1" s="1"/>
  <c r="P180" i="1"/>
  <c r="P254" i="1" s="1"/>
  <c r="P176" i="1"/>
  <c r="P250" i="1" s="1"/>
  <c r="P172" i="1"/>
  <c r="P246" i="1" s="1"/>
  <c r="P193" i="1"/>
  <c r="P267" i="1" s="1"/>
  <c r="P189" i="1"/>
  <c r="P263" i="1" s="1"/>
  <c r="P185" i="1"/>
  <c r="P259" i="1" s="1"/>
  <c r="P181" i="1"/>
  <c r="P255" i="1" s="1"/>
  <c r="P177" i="1"/>
  <c r="P251" i="1" s="1"/>
  <c r="P198" i="1"/>
  <c r="P272" i="1" s="1"/>
  <c r="P196" i="1"/>
  <c r="P270" i="1" s="1"/>
  <c r="P194" i="1"/>
  <c r="P268" i="1" s="1"/>
  <c r="P190" i="1"/>
  <c r="P264" i="1" s="1"/>
  <c r="P186" i="1"/>
  <c r="P260" i="1" s="1"/>
  <c r="P182" i="1"/>
  <c r="P256" i="1" s="1"/>
  <c r="P178" i="1"/>
  <c r="P252" i="1" s="1"/>
  <c r="P173" i="1"/>
  <c r="P247" i="1" s="1"/>
  <c r="P170" i="1"/>
  <c r="P244" i="1" s="1"/>
  <c r="P166" i="1"/>
  <c r="P240" i="1" s="1"/>
  <c r="P162" i="1"/>
  <c r="P236" i="1" s="1"/>
  <c r="P171" i="1"/>
  <c r="P245" i="1" s="1"/>
  <c r="P167" i="1"/>
  <c r="P241" i="1" s="1"/>
  <c r="P163" i="1"/>
  <c r="P237" i="1" s="1"/>
  <c r="P168" i="1"/>
  <c r="P242" i="1" s="1"/>
  <c r="P164" i="1"/>
  <c r="P238" i="1" s="1"/>
  <c r="P174" i="1"/>
  <c r="P248" i="1" s="1"/>
  <c r="P169" i="1"/>
  <c r="P243" i="1" s="1"/>
  <c r="P165" i="1"/>
  <c r="P239" i="1" s="1"/>
  <c r="P72" i="1"/>
  <c r="P146" i="1" s="1"/>
  <c r="P68" i="1"/>
  <c r="P142" i="1" s="1"/>
  <c r="P64" i="1"/>
  <c r="P138" i="1" s="1"/>
  <c r="P73" i="1"/>
  <c r="P147" i="1" s="1"/>
  <c r="P69" i="1"/>
  <c r="P143" i="1" s="1"/>
  <c r="P65" i="1"/>
  <c r="P139" i="1" s="1"/>
  <c r="P62" i="1"/>
  <c r="P136" i="1" s="1"/>
  <c r="P58" i="1"/>
  <c r="P132" i="1" s="1"/>
  <c r="P71" i="1"/>
  <c r="P145" i="1" s="1"/>
  <c r="P67" i="1"/>
  <c r="P141" i="1" s="1"/>
  <c r="P63" i="1"/>
  <c r="P137" i="1" s="1"/>
  <c r="P59" i="1"/>
  <c r="P133" i="1" s="1"/>
  <c r="P75" i="1"/>
  <c r="P149" i="1" s="1"/>
  <c r="P74" i="1"/>
  <c r="P148" i="1" s="1"/>
  <c r="P70" i="1"/>
  <c r="P144" i="1" s="1"/>
  <c r="P66" i="1"/>
  <c r="P140" i="1" s="1"/>
  <c r="P60" i="1"/>
  <c r="P134" i="1" s="1"/>
  <c r="P61" i="1"/>
  <c r="P135" i="1" s="1"/>
  <c r="P57" i="1"/>
  <c r="P131" i="1" s="1"/>
  <c r="P54" i="1"/>
  <c r="P128" i="1" s="1"/>
  <c r="P50" i="1"/>
  <c r="P124" i="1" s="1"/>
  <c r="P46" i="1"/>
  <c r="P120" i="1" s="1"/>
  <c r="P42" i="1"/>
  <c r="P116" i="1" s="1"/>
  <c r="P38" i="1"/>
  <c r="P112" i="1" s="1"/>
  <c r="P56" i="1"/>
  <c r="P130" i="1" s="1"/>
  <c r="P55" i="1"/>
  <c r="P129" i="1" s="1"/>
  <c r="P51" i="1"/>
  <c r="P125" i="1" s="1"/>
  <c r="P47" i="1"/>
  <c r="P121" i="1" s="1"/>
  <c r="P43" i="1"/>
  <c r="P117" i="1" s="1"/>
  <c r="P39" i="1"/>
  <c r="P113" i="1" s="1"/>
  <c r="P35" i="1"/>
  <c r="P109" i="1" s="1"/>
  <c r="P52" i="1"/>
  <c r="P126" i="1" s="1"/>
  <c r="P48" i="1"/>
  <c r="P122" i="1" s="1"/>
  <c r="P44" i="1"/>
  <c r="P118" i="1" s="1"/>
  <c r="P53" i="1"/>
  <c r="P127" i="1" s="1"/>
  <c r="P49" i="1"/>
  <c r="P123" i="1" s="1"/>
  <c r="P45" i="1"/>
  <c r="P119" i="1" s="1"/>
  <c r="P40" i="1"/>
  <c r="P114" i="1" s="1"/>
  <c r="P36" i="1"/>
  <c r="P110" i="1" s="1"/>
  <c r="P33" i="1"/>
  <c r="P107" i="1" s="1"/>
  <c r="P29" i="1"/>
  <c r="P103" i="1" s="1"/>
  <c r="P25" i="1"/>
  <c r="P99" i="1" s="1"/>
  <c r="P27" i="1"/>
  <c r="P101" i="1" s="1"/>
  <c r="P34" i="1"/>
  <c r="P108" i="1" s="1"/>
  <c r="P30" i="1"/>
  <c r="P104" i="1" s="1"/>
  <c r="P26" i="1"/>
  <c r="P100" i="1" s="1"/>
  <c r="P31" i="1"/>
  <c r="P105" i="1" s="1"/>
  <c r="P41" i="1"/>
  <c r="P115" i="1" s="1"/>
  <c r="P37" i="1"/>
  <c r="P111" i="1" s="1"/>
  <c r="P32" i="1"/>
  <c r="P106" i="1" s="1"/>
  <c r="P28" i="1"/>
  <c r="P102" i="1" s="1"/>
  <c r="P234" i="1"/>
  <c r="P30" i="17"/>
  <c r="M30" i="17"/>
  <c r="H30" i="17"/>
  <c r="F30" i="17"/>
  <c r="P161" i="1"/>
  <c r="P235" i="1" s="1"/>
  <c r="B31" i="17"/>
  <c r="K31" i="17" s="1"/>
  <c r="O31" i="17" s="1"/>
  <c r="P79" i="1"/>
  <c r="B31" i="14"/>
  <c r="L31" i="9"/>
  <c r="P308" i="1"/>
  <c r="P160" i="1"/>
  <c r="P309" i="1" s="1"/>
  <c r="P322" i="1"/>
  <c r="Q1" i="1"/>
  <c r="P5" i="1"/>
  <c r="P153" i="1"/>
  <c r="P314" i="1"/>
  <c r="H47" i="9" l="1"/>
  <c r="I47" i="9" s="1"/>
  <c r="Q154" i="1"/>
  <c r="Q318" i="1"/>
  <c r="Q228" i="1"/>
  <c r="Q302" i="1" s="1"/>
  <c r="Q224" i="1"/>
  <c r="Q298" i="1" s="1"/>
  <c r="Q220" i="1"/>
  <c r="Q294" i="1" s="1"/>
  <c r="Q229" i="1"/>
  <c r="Q303" i="1" s="1"/>
  <c r="Q225" i="1"/>
  <c r="Q299" i="1" s="1"/>
  <c r="Q221" i="1"/>
  <c r="Q295" i="1" s="1"/>
  <c r="Q230" i="1"/>
  <c r="Q304" i="1" s="1"/>
  <c r="Q216" i="1"/>
  <c r="Q290" i="1" s="1"/>
  <c r="Q212" i="1"/>
  <c r="Q286" i="1" s="1"/>
  <c r="Q227" i="1"/>
  <c r="Q301" i="1" s="1"/>
  <c r="Q223" i="1"/>
  <c r="Q297" i="1" s="1"/>
  <c r="Q219" i="1"/>
  <c r="Q293" i="1" s="1"/>
  <c r="Q217" i="1"/>
  <c r="Q291" i="1" s="1"/>
  <c r="Q226" i="1"/>
  <c r="Q300" i="1" s="1"/>
  <c r="Q222" i="1"/>
  <c r="Q296" i="1" s="1"/>
  <c r="Q218" i="1"/>
  <c r="Q292" i="1" s="1"/>
  <c r="Q215" i="1"/>
  <c r="Q289" i="1" s="1"/>
  <c r="Q211" i="1"/>
  <c r="Q285" i="1" s="1"/>
  <c r="Q207" i="1"/>
  <c r="Q281" i="1" s="1"/>
  <c r="Q203" i="1"/>
  <c r="Q277" i="1" s="1"/>
  <c r="Q199" i="1"/>
  <c r="Q273" i="1" s="1"/>
  <c r="Q214" i="1"/>
  <c r="Q288" i="1" s="1"/>
  <c r="Q208" i="1"/>
  <c r="Q282" i="1" s="1"/>
  <c r="Q204" i="1"/>
  <c r="Q278" i="1" s="1"/>
  <c r="Q200" i="1"/>
  <c r="Q274" i="1" s="1"/>
  <c r="Q196" i="1"/>
  <c r="Q270" i="1" s="1"/>
  <c r="Q213" i="1"/>
  <c r="Q287" i="1" s="1"/>
  <c r="Q209" i="1"/>
  <c r="Q283" i="1" s="1"/>
  <c r="Q205" i="1"/>
  <c r="Q279" i="1" s="1"/>
  <c r="Q201" i="1"/>
  <c r="Q275" i="1" s="1"/>
  <c r="Q210" i="1"/>
  <c r="Q284" i="1" s="1"/>
  <c r="Q206" i="1"/>
  <c r="Q280" i="1" s="1"/>
  <c r="Q202" i="1"/>
  <c r="Q276" i="1" s="1"/>
  <c r="Q198" i="1"/>
  <c r="Q272" i="1" s="1"/>
  <c r="Q192" i="1"/>
  <c r="Q266" i="1" s="1"/>
  <c r="Q188" i="1"/>
  <c r="Q262" i="1" s="1"/>
  <c r="Q184" i="1"/>
  <c r="Q258" i="1" s="1"/>
  <c r="Q180" i="1"/>
  <c r="Q254" i="1" s="1"/>
  <c r="Q176" i="1"/>
  <c r="Q250" i="1" s="1"/>
  <c r="Q172" i="1"/>
  <c r="Q246" i="1" s="1"/>
  <c r="Q197" i="1"/>
  <c r="Q271" i="1" s="1"/>
  <c r="Q193" i="1"/>
  <c r="Q267" i="1" s="1"/>
  <c r="Q189" i="1"/>
  <c r="Q263" i="1" s="1"/>
  <c r="Q185" i="1"/>
  <c r="Q259" i="1" s="1"/>
  <c r="Q181" i="1"/>
  <c r="Q255" i="1" s="1"/>
  <c r="Q177" i="1"/>
  <c r="Q251" i="1" s="1"/>
  <c r="Q173" i="1"/>
  <c r="Q247" i="1" s="1"/>
  <c r="Q194" i="1"/>
  <c r="Q268" i="1" s="1"/>
  <c r="Q190" i="1"/>
  <c r="Q264" i="1" s="1"/>
  <c r="Q186" i="1"/>
  <c r="Q260" i="1" s="1"/>
  <c r="Q182" i="1"/>
  <c r="Q256" i="1" s="1"/>
  <c r="Q178" i="1"/>
  <c r="Q252" i="1" s="1"/>
  <c r="Q195" i="1"/>
  <c r="Q269" i="1" s="1"/>
  <c r="Q191" i="1"/>
  <c r="Q265" i="1" s="1"/>
  <c r="Q187" i="1"/>
  <c r="Q261" i="1" s="1"/>
  <c r="Q183" i="1"/>
  <c r="Q257" i="1" s="1"/>
  <c r="Q179" i="1"/>
  <c r="Q253" i="1" s="1"/>
  <c r="Q171" i="1"/>
  <c r="Q245" i="1" s="1"/>
  <c r="Q167" i="1"/>
  <c r="Q241" i="1" s="1"/>
  <c r="Q163" i="1"/>
  <c r="Q237" i="1" s="1"/>
  <c r="Q175" i="1"/>
  <c r="Q249" i="1" s="1"/>
  <c r="Q168" i="1"/>
  <c r="Q242" i="1" s="1"/>
  <c r="Q164" i="1"/>
  <c r="Q238" i="1" s="1"/>
  <c r="Q174" i="1"/>
  <c r="Q248" i="1" s="1"/>
  <c r="Q169" i="1"/>
  <c r="Q243" i="1" s="1"/>
  <c r="Q165" i="1"/>
  <c r="Q239" i="1" s="1"/>
  <c r="Q170" i="1"/>
  <c r="Q244" i="1" s="1"/>
  <c r="Q166" i="1"/>
  <c r="Q240" i="1" s="1"/>
  <c r="Q162" i="1"/>
  <c r="Q236" i="1" s="1"/>
  <c r="Q73" i="1"/>
  <c r="Q147" i="1" s="1"/>
  <c r="Q69" i="1"/>
  <c r="Q143" i="1" s="1"/>
  <c r="Q65" i="1"/>
  <c r="Q139" i="1" s="1"/>
  <c r="Q74" i="1"/>
  <c r="Q148" i="1" s="1"/>
  <c r="Q70" i="1"/>
  <c r="Q144" i="1" s="1"/>
  <c r="Q66" i="1"/>
  <c r="Q140" i="1" s="1"/>
  <c r="Q75" i="1"/>
  <c r="Q149" i="1" s="1"/>
  <c r="Q71" i="1"/>
  <c r="Q145" i="1" s="1"/>
  <c r="Q67" i="1"/>
  <c r="Q141" i="1" s="1"/>
  <c r="Q63" i="1"/>
  <c r="Q137" i="1" s="1"/>
  <c r="Q59" i="1"/>
  <c r="Q133" i="1" s="1"/>
  <c r="Q60" i="1"/>
  <c r="Q134" i="1" s="1"/>
  <c r="Q56" i="1"/>
  <c r="Q130" i="1" s="1"/>
  <c r="Q61" i="1"/>
  <c r="Q135" i="1" s="1"/>
  <c r="Q57" i="1"/>
  <c r="Q131" i="1" s="1"/>
  <c r="Q72" i="1"/>
  <c r="Q146" i="1" s="1"/>
  <c r="Q68" i="1"/>
  <c r="Q142" i="1" s="1"/>
  <c r="Q64" i="1"/>
  <c r="Q138" i="1" s="1"/>
  <c r="Q62" i="1"/>
  <c r="Q136" i="1" s="1"/>
  <c r="Q58" i="1"/>
  <c r="Q132" i="1" s="1"/>
  <c r="Q55" i="1"/>
  <c r="Q129" i="1" s="1"/>
  <c r="Q51" i="1"/>
  <c r="Q125" i="1" s="1"/>
  <c r="Q47" i="1"/>
  <c r="Q121" i="1" s="1"/>
  <c r="Q43" i="1"/>
  <c r="Q117" i="1" s="1"/>
  <c r="Q39" i="1"/>
  <c r="Q113" i="1" s="1"/>
  <c r="Q35" i="1"/>
  <c r="Q109" i="1" s="1"/>
  <c r="Q52" i="1"/>
  <c r="Q126" i="1" s="1"/>
  <c r="Q48" i="1"/>
  <c r="Q122" i="1" s="1"/>
  <c r="Q44" i="1"/>
  <c r="Q118" i="1" s="1"/>
  <c r="Q40" i="1"/>
  <c r="Q114" i="1" s="1"/>
  <c r="Q36" i="1"/>
  <c r="Q110" i="1" s="1"/>
  <c r="Q53" i="1"/>
  <c r="Q127" i="1" s="1"/>
  <c r="Q49" i="1"/>
  <c r="Q123" i="1" s="1"/>
  <c r="Q45" i="1"/>
  <c r="Q119" i="1" s="1"/>
  <c r="Q54" i="1"/>
  <c r="Q128" i="1" s="1"/>
  <c r="Q50" i="1"/>
  <c r="Q124" i="1" s="1"/>
  <c r="Q46" i="1"/>
  <c r="Q120" i="1" s="1"/>
  <c r="Q34" i="1"/>
  <c r="Q108" i="1" s="1"/>
  <c r="Q30" i="1"/>
  <c r="Q104" i="1" s="1"/>
  <c r="Q26" i="1"/>
  <c r="Q100" i="1" s="1"/>
  <c r="Q42" i="1"/>
  <c r="Q116" i="1" s="1"/>
  <c r="Q38" i="1"/>
  <c r="Q112" i="1" s="1"/>
  <c r="Q31" i="1"/>
  <c r="Q105" i="1" s="1"/>
  <c r="Q27" i="1"/>
  <c r="Q101" i="1" s="1"/>
  <c r="Q28" i="1"/>
  <c r="Q102" i="1" s="1"/>
  <c r="Q41" i="1"/>
  <c r="Q115" i="1" s="1"/>
  <c r="Q37" i="1"/>
  <c r="Q111" i="1" s="1"/>
  <c r="Q32" i="1"/>
  <c r="Q106" i="1" s="1"/>
  <c r="Q33" i="1"/>
  <c r="Q107" i="1" s="1"/>
  <c r="Q29" i="1"/>
  <c r="Q103" i="1" s="1"/>
  <c r="Q25" i="1"/>
  <c r="Q99" i="1" s="1"/>
  <c r="Q234" i="1"/>
  <c r="N31" i="17"/>
  <c r="P31" i="17"/>
  <c r="H31" i="17"/>
  <c r="F31" i="17"/>
  <c r="Q161" i="1"/>
  <c r="Q235" i="1" s="1"/>
  <c r="B32" i="17"/>
  <c r="K32" i="17" s="1"/>
  <c r="O32" i="17" s="1"/>
  <c r="Q79" i="1"/>
  <c r="B32" i="14"/>
  <c r="L32" i="9"/>
  <c r="Q308" i="1"/>
  <c r="Q160" i="1"/>
  <c r="Q309" i="1" s="1"/>
  <c r="Q322" i="1"/>
  <c r="R1" i="1"/>
  <c r="Q314" i="1"/>
  <c r="Q5" i="1"/>
  <c r="Q153" i="1"/>
  <c r="H48" i="9" l="1"/>
  <c r="I48" i="9" s="1"/>
  <c r="R154" i="1"/>
  <c r="R318" i="1"/>
  <c r="R229" i="1"/>
  <c r="R303" i="1" s="1"/>
  <c r="R225" i="1"/>
  <c r="R299" i="1" s="1"/>
  <c r="R221" i="1"/>
  <c r="R295" i="1" s="1"/>
  <c r="R230" i="1"/>
  <c r="R304" i="1" s="1"/>
  <c r="R226" i="1"/>
  <c r="R300" i="1" s="1"/>
  <c r="R222" i="1"/>
  <c r="R296" i="1" s="1"/>
  <c r="R218" i="1"/>
  <c r="R292" i="1" s="1"/>
  <c r="R227" i="1"/>
  <c r="R301" i="1" s="1"/>
  <c r="R223" i="1"/>
  <c r="R297" i="1" s="1"/>
  <c r="R219" i="1"/>
  <c r="R293" i="1" s="1"/>
  <c r="R217" i="1"/>
  <c r="R291" i="1" s="1"/>
  <c r="R213" i="1"/>
  <c r="R287" i="1" s="1"/>
  <c r="R228" i="1"/>
  <c r="R302" i="1" s="1"/>
  <c r="R224" i="1"/>
  <c r="R298" i="1" s="1"/>
  <c r="R220" i="1"/>
  <c r="R294" i="1" s="1"/>
  <c r="R215" i="1"/>
  <c r="R289" i="1" s="1"/>
  <c r="R216" i="1"/>
  <c r="R290" i="1" s="1"/>
  <c r="R212" i="1"/>
  <c r="R286" i="1" s="1"/>
  <c r="R214" i="1"/>
  <c r="R288" i="1" s="1"/>
  <c r="R208" i="1"/>
  <c r="R282" i="1" s="1"/>
  <c r="R204" i="1"/>
  <c r="R278" i="1" s="1"/>
  <c r="R200" i="1"/>
  <c r="R274" i="1" s="1"/>
  <c r="R209" i="1"/>
  <c r="R283" i="1" s="1"/>
  <c r="R205" i="1"/>
  <c r="R279" i="1" s="1"/>
  <c r="R201" i="1"/>
  <c r="R275" i="1" s="1"/>
  <c r="R197" i="1"/>
  <c r="R271" i="1" s="1"/>
  <c r="R211" i="1"/>
  <c r="R285" i="1" s="1"/>
  <c r="R210" i="1"/>
  <c r="R284" i="1" s="1"/>
  <c r="R206" i="1"/>
  <c r="R280" i="1" s="1"/>
  <c r="R202" i="1"/>
  <c r="R276" i="1" s="1"/>
  <c r="R207" i="1"/>
  <c r="R281" i="1" s="1"/>
  <c r="R203" i="1"/>
  <c r="R277" i="1" s="1"/>
  <c r="R199" i="1"/>
  <c r="R273" i="1" s="1"/>
  <c r="R193" i="1"/>
  <c r="R267" i="1" s="1"/>
  <c r="R189" i="1"/>
  <c r="R263" i="1" s="1"/>
  <c r="R185" i="1"/>
  <c r="R259" i="1" s="1"/>
  <c r="R181" i="1"/>
  <c r="R255" i="1" s="1"/>
  <c r="R177" i="1"/>
  <c r="R251" i="1" s="1"/>
  <c r="R173" i="1"/>
  <c r="R247" i="1" s="1"/>
  <c r="R194" i="1"/>
  <c r="R268" i="1" s="1"/>
  <c r="R190" i="1"/>
  <c r="R264" i="1" s="1"/>
  <c r="R186" i="1"/>
  <c r="R260" i="1" s="1"/>
  <c r="R182" i="1"/>
  <c r="R256" i="1" s="1"/>
  <c r="R178" i="1"/>
  <c r="R252" i="1" s="1"/>
  <c r="R174" i="1"/>
  <c r="R248" i="1" s="1"/>
  <c r="R198" i="1"/>
  <c r="R272" i="1" s="1"/>
  <c r="R196" i="1"/>
  <c r="R270" i="1" s="1"/>
  <c r="R195" i="1"/>
  <c r="R269" i="1" s="1"/>
  <c r="R191" i="1"/>
  <c r="R265" i="1" s="1"/>
  <c r="R187" i="1"/>
  <c r="R261" i="1" s="1"/>
  <c r="R183" i="1"/>
  <c r="R257" i="1" s="1"/>
  <c r="R179" i="1"/>
  <c r="R253" i="1" s="1"/>
  <c r="R192" i="1"/>
  <c r="R266" i="1" s="1"/>
  <c r="R188" i="1"/>
  <c r="R262" i="1" s="1"/>
  <c r="R184" i="1"/>
  <c r="R258" i="1" s="1"/>
  <c r="R180" i="1"/>
  <c r="R254" i="1" s="1"/>
  <c r="R176" i="1"/>
  <c r="R250" i="1" s="1"/>
  <c r="R175" i="1"/>
  <c r="R249" i="1" s="1"/>
  <c r="R168" i="1"/>
  <c r="R242" i="1" s="1"/>
  <c r="R164" i="1"/>
  <c r="R238" i="1" s="1"/>
  <c r="R169" i="1"/>
  <c r="R243" i="1" s="1"/>
  <c r="R165" i="1"/>
  <c r="R239" i="1" s="1"/>
  <c r="R172" i="1"/>
  <c r="R246" i="1" s="1"/>
  <c r="R170" i="1"/>
  <c r="R244" i="1" s="1"/>
  <c r="R166" i="1"/>
  <c r="R240" i="1" s="1"/>
  <c r="R162" i="1"/>
  <c r="R236" i="1" s="1"/>
  <c r="R171" i="1"/>
  <c r="R245" i="1" s="1"/>
  <c r="R167" i="1"/>
  <c r="R241" i="1" s="1"/>
  <c r="R163" i="1"/>
  <c r="R237" i="1" s="1"/>
  <c r="R74" i="1"/>
  <c r="R148" i="1" s="1"/>
  <c r="R70" i="1"/>
  <c r="R144" i="1" s="1"/>
  <c r="R66" i="1"/>
  <c r="R140" i="1" s="1"/>
  <c r="R75" i="1"/>
  <c r="R149" i="1" s="1"/>
  <c r="R71" i="1"/>
  <c r="R145" i="1" s="1"/>
  <c r="R67" i="1"/>
  <c r="R141" i="1" s="1"/>
  <c r="R63" i="1"/>
  <c r="R137" i="1" s="1"/>
  <c r="R73" i="1"/>
  <c r="R147" i="1" s="1"/>
  <c r="R69" i="1"/>
  <c r="R143" i="1" s="1"/>
  <c r="R65" i="1"/>
  <c r="R139" i="1" s="1"/>
  <c r="R60" i="1"/>
  <c r="R134" i="1" s="1"/>
  <c r="R56" i="1"/>
  <c r="R130" i="1" s="1"/>
  <c r="R61" i="1"/>
  <c r="R135" i="1" s="1"/>
  <c r="R57" i="1"/>
  <c r="R131" i="1" s="1"/>
  <c r="R72" i="1"/>
  <c r="R146" i="1" s="1"/>
  <c r="R68" i="1"/>
  <c r="R142" i="1" s="1"/>
  <c r="R64" i="1"/>
  <c r="R138" i="1" s="1"/>
  <c r="R62" i="1"/>
  <c r="R136" i="1" s="1"/>
  <c r="R58" i="1"/>
  <c r="R132" i="1" s="1"/>
  <c r="R59" i="1"/>
  <c r="R133" i="1" s="1"/>
  <c r="R52" i="1"/>
  <c r="R126" i="1" s="1"/>
  <c r="R48" i="1"/>
  <c r="R122" i="1" s="1"/>
  <c r="R44" i="1"/>
  <c r="R118" i="1" s="1"/>
  <c r="R40" i="1"/>
  <c r="R114" i="1" s="1"/>
  <c r="R36" i="1"/>
  <c r="R110" i="1" s="1"/>
  <c r="R53" i="1"/>
  <c r="R127" i="1" s="1"/>
  <c r="R49" i="1"/>
  <c r="R123" i="1" s="1"/>
  <c r="R45" i="1"/>
  <c r="R119" i="1" s="1"/>
  <c r="R41" i="1"/>
  <c r="R115" i="1" s="1"/>
  <c r="R37" i="1"/>
  <c r="R111" i="1" s="1"/>
  <c r="R54" i="1"/>
  <c r="R128" i="1" s="1"/>
  <c r="R50" i="1"/>
  <c r="R124" i="1" s="1"/>
  <c r="R46" i="1"/>
  <c r="R120" i="1" s="1"/>
  <c r="R55" i="1"/>
  <c r="R129" i="1" s="1"/>
  <c r="R51" i="1"/>
  <c r="R125" i="1" s="1"/>
  <c r="R47" i="1"/>
  <c r="R121" i="1" s="1"/>
  <c r="R42" i="1"/>
  <c r="R116" i="1" s="1"/>
  <c r="R38" i="1"/>
  <c r="R112" i="1" s="1"/>
  <c r="R31" i="1"/>
  <c r="R105" i="1" s="1"/>
  <c r="R27" i="1"/>
  <c r="R101" i="1" s="1"/>
  <c r="R25" i="1"/>
  <c r="R99" i="1" s="1"/>
  <c r="R32" i="1"/>
  <c r="R106" i="1" s="1"/>
  <c r="R28" i="1"/>
  <c r="R102" i="1" s="1"/>
  <c r="R29" i="1"/>
  <c r="R103" i="1" s="1"/>
  <c r="R39" i="1"/>
  <c r="R113" i="1" s="1"/>
  <c r="R35" i="1"/>
  <c r="R109" i="1" s="1"/>
  <c r="R33" i="1"/>
  <c r="R107" i="1" s="1"/>
  <c r="R43" i="1"/>
  <c r="R117" i="1" s="1"/>
  <c r="R34" i="1"/>
  <c r="R108" i="1" s="1"/>
  <c r="R30" i="1"/>
  <c r="R104" i="1" s="1"/>
  <c r="R26" i="1"/>
  <c r="R100" i="1" s="1"/>
  <c r="R234" i="1"/>
  <c r="M32" i="17"/>
  <c r="P32" i="17"/>
  <c r="N32" i="17"/>
  <c r="H32" i="17"/>
  <c r="F32" i="17"/>
  <c r="R161" i="1"/>
  <c r="R235" i="1" s="1"/>
  <c r="B33" i="17"/>
  <c r="K33" i="17" s="1"/>
  <c r="R79" i="1"/>
  <c r="B33" i="14"/>
  <c r="L33" i="9"/>
  <c r="R308" i="1"/>
  <c r="R160" i="1"/>
  <c r="R309" i="1" s="1"/>
  <c r="R322" i="1"/>
  <c r="S1" i="1"/>
  <c r="R314" i="1"/>
  <c r="R5" i="1"/>
  <c r="R153" i="1"/>
  <c r="H49" i="9" l="1"/>
  <c r="I49" i="9" s="1"/>
  <c r="S154" i="1"/>
  <c r="S318" i="1"/>
  <c r="S230" i="1"/>
  <c r="S304" i="1" s="1"/>
  <c r="S226" i="1"/>
  <c r="S300" i="1" s="1"/>
  <c r="S222" i="1"/>
  <c r="S296" i="1" s="1"/>
  <c r="S218" i="1"/>
  <c r="S292" i="1" s="1"/>
  <c r="S227" i="1"/>
  <c r="S301" i="1" s="1"/>
  <c r="S223" i="1"/>
  <c r="S297" i="1" s="1"/>
  <c r="S219" i="1"/>
  <c r="S293" i="1" s="1"/>
  <c r="S214" i="1"/>
  <c r="S288" i="1" s="1"/>
  <c r="S228" i="1"/>
  <c r="S302" i="1" s="1"/>
  <c r="S224" i="1"/>
  <c r="S298" i="1" s="1"/>
  <c r="S220" i="1"/>
  <c r="S294" i="1" s="1"/>
  <c r="S215" i="1"/>
  <c r="S289" i="1" s="1"/>
  <c r="S216" i="1"/>
  <c r="S290" i="1" s="1"/>
  <c r="S229" i="1"/>
  <c r="S303" i="1" s="1"/>
  <c r="S225" i="1"/>
  <c r="S299" i="1" s="1"/>
  <c r="S221" i="1"/>
  <c r="S295" i="1" s="1"/>
  <c r="S217" i="1"/>
  <c r="S291" i="1" s="1"/>
  <c r="S213" i="1"/>
  <c r="S287" i="1" s="1"/>
  <c r="S209" i="1"/>
  <c r="S283" i="1" s="1"/>
  <c r="S205" i="1"/>
  <c r="S279" i="1" s="1"/>
  <c r="S201" i="1"/>
  <c r="S275" i="1" s="1"/>
  <c r="S211" i="1"/>
  <c r="S285" i="1" s="1"/>
  <c r="S210" i="1"/>
  <c r="S284" i="1" s="1"/>
  <c r="S206" i="1"/>
  <c r="S280" i="1" s="1"/>
  <c r="S202" i="1"/>
  <c r="S276" i="1" s="1"/>
  <c r="S198" i="1"/>
  <c r="S272" i="1" s="1"/>
  <c r="S207" i="1"/>
  <c r="S281" i="1" s="1"/>
  <c r="S203" i="1"/>
  <c r="S277" i="1" s="1"/>
  <c r="S212" i="1"/>
  <c r="S286" i="1" s="1"/>
  <c r="S208" i="1"/>
  <c r="S282" i="1" s="1"/>
  <c r="S204" i="1"/>
  <c r="S278" i="1" s="1"/>
  <c r="S200" i="1"/>
  <c r="S274" i="1" s="1"/>
  <c r="S196" i="1"/>
  <c r="S270" i="1" s="1"/>
  <c r="S197" i="1"/>
  <c r="S271" i="1" s="1"/>
  <c r="S194" i="1"/>
  <c r="S268" i="1" s="1"/>
  <c r="S190" i="1"/>
  <c r="S264" i="1" s="1"/>
  <c r="S186" i="1"/>
  <c r="S260" i="1" s="1"/>
  <c r="S182" i="1"/>
  <c r="S256" i="1" s="1"/>
  <c r="S178" i="1"/>
  <c r="S252" i="1" s="1"/>
  <c r="S174" i="1"/>
  <c r="S248" i="1" s="1"/>
  <c r="S195" i="1"/>
  <c r="S269" i="1" s="1"/>
  <c r="S191" i="1"/>
  <c r="S265" i="1" s="1"/>
  <c r="S187" i="1"/>
  <c r="S261" i="1" s="1"/>
  <c r="S183" i="1"/>
  <c r="S257" i="1" s="1"/>
  <c r="S179" i="1"/>
  <c r="S253" i="1" s="1"/>
  <c r="S175" i="1"/>
  <c r="S249" i="1" s="1"/>
  <c r="S199" i="1"/>
  <c r="S273" i="1" s="1"/>
  <c r="S192" i="1"/>
  <c r="S266" i="1" s="1"/>
  <c r="S188" i="1"/>
  <c r="S262" i="1" s="1"/>
  <c r="S184" i="1"/>
  <c r="S258" i="1" s="1"/>
  <c r="S180" i="1"/>
  <c r="S254" i="1" s="1"/>
  <c r="S176" i="1"/>
  <c r="S250" i="1" s="1"/>
  <c r="S193" i="1"/>
  <c r="S267" i="1" s="1"/>
  <c r="S189" i="1"/>
  <c r="S263" i="1" s="1"/>
  <c r="S185" i="1"/>
  <c r="S259" i="1" s="1"/>
  <c r="S181" i="1"/>
  <c r="S255" i="1" s="1"/>
  <c r="S177" i="1"/>
  <c r="S251" i="1" s="1"/>
  <c r="S169" i="1"/>
  <c r="S243" i="1" s="1"/>
  <c r="S165" i="1"/>
  <c r="S239" i="1" s="1"/>
  <c r="S172" i="1"/>
  <c r="S246" i="1" s="1"/>
  <c r="S170" i="1"/>
  <c r="S244" i="1" s="1"/>
  <c r="S166" i="1"/>
  <c r="S240" i="1" s="1"/>
  <c r="S162" i="1"/>
  <c r="S236" i="1" s="1"/>
  <c r="S171" i="1"/>
  <c r="S245" i="1" s="1"/>
  <c r="S167" i="1"/>
  <c r="S241" i="1" s="1"/>
  <c r="S163" i="1"/>
  <c r="S237" i="1" s="1"/>
  <c r="S173" i="1"/>
  <c r="S247" i="1" s="1"/>
  <c r="S168" i="1"/>
  <c r="S242" i="1" s="1"/>
  <c r="S164" i="1"/>
  <c r="S238" i="1" s="1"/>
  <c r="S75" i="1"/>
  <c r="S149" i="1" s="1"/>
  <c r="S71" i="1"/>
  <c r="S145" i="1" s="1"/>
  <c r="S67" i="1"/>
  <c r="S141" i="1" s="1"/>
  <c r="S63" i="1"/>
  <c r="S137" i="1" s="1"/>
  <c r="S72" i="1"/>
  <c r="S146" i="1" s="1"/>
  <c r="S68" i="1"/>
  <c r="S142" i="1" s="1"/>
  <c r="S64" i="1"/>
  <c r="S138" i="1" s="1"/>
  <c r="S61" i="1"/>
  <c r="S135" i="1" s="1"/>
  <c r="S57" i="1"/>
  <c r="S131" i="1" s="1"/>
  <c r="S74" i="1"/>
  <c r="S148" i="1" s="1"/>
  <c r="S70" i="1"/>
  <c r="S144" i="1" s="1"/>
  <c r="S66" i="1"/>
  <c r="S140" i="1" s="1"/>
  <c r="S62" i="1"/>
  <c r="S136" i="1" s="1"/>
  <c r="S58" i="1"/>
  <c r="S132" i="1" s="1"/>
  <c r="S59" i="1"/>
  <c r="S133" i="1" s="1"/>
  <c r="S73" i="1"/>
  <c r="S147" i="1" s="1"/>
  <c r="S69" i="1"/>
  <c r="S143" i="1" s="1"/>
  <c r="S65" i="1"/>
  <c r="S139" i="1" s="1"/>
  <c r="S60" i="1"/>
  <c r="S134" i="1" s="1"/>
  <c r="S56" i="1"/>
  <c r="S130" i="1" s="1"/>
  <c r="S53" i="1"/>
  <c r="S127" i="1" s="1"/>
  <c r="S49" i="1"/>
  <c r="S123" i="1" s="1"/>
  <c r="S45" i="1"/>
  <c r="S119" i="1" s="1"/>
  <c r="S41" i="1"/>
  <c r="S115" i="1" s="1"/>
  <c r="S37" i="1"/>
  <c r="S111" i="1" s="1"/>
  <c r="S54" i="1"/>
  <c r="S128" i="1" s="1"/>
  <c r="S50" i="1"/>
  <c r="S124" i="1" s="1"/>
  <c r="S46" i="1"/>
  <c r="S120" i="1" s="1"/>
  <c r="S42" i="1"/>
  <c r="S116" i="1" s="1"/>
  <c r="S38" i="1"/>
  <c r="S112" i="1" s="1"/>
  <c r="S55" i="1"/>
  <c r="S129" i="1" s="1"/>
  <c r="S51" i="1"/>
  <c r="S125" i="1" s="1"/>
  <c r="S47" i="1"/>
  <c r="S121" i="1" s="1"/>
  <c r="S43" i="1"/>
  <c r="S117" i="1" s="1"/>
  <c r="S52" i="1"/>
  <c r="S126" i="1" s="1"/>
  <c r="S48" i="1"/>
  <c r="S122" i="1" s="1"/>
  <c r="S44" i="1"/>
  <c r="S118" i="1" s="1"/>
  <c r="S32" i="1"/>
  <c r="S106" i="1" s="1"/>
  <c r="S28" i="1"/>
  <c r="S102" i="1" s="1"/>
  <c r="S39" i="1"/>
  <c r="S113" i="1" s="1"/>
  <c r="S35" i="1"/>
  <c r="S109" i="1" s="1"/>
  <c r="S33" i="1"/>
  <c r="S107" i="1" s="1"/>
  <c r="S29" i="1"/>
  <c r="S103" i="1" s="1"/>
  <c r="S25" i="1"/>
  <c r="S99" i="1" s="1"/>
  <c r="S26" i="1"/>
  <c r="S100" i="1" s="1"/>
  <c r="S34" i="1"/>
  <c r="S108" i="1" s="1"/>
  <c r="S30" i="1"/>
  <c r="S104" i="1" s="1"/>
  <c r="S40" i="1"/>
  <c r="S114" i="1" s="1"/>
  <c r="S36" i="1"/>
  <c r="S110" i="1" s="1"/>
  <c r="S31" i="1"/>
  <c r="S105" i="1" s="1"/>
  <c r="S27" i="1"/>
  <c r="S101" i="1" s="1"/>
  <c r="S234" i="1"/>
  <c r="H33" i="17"/>
  <c r="F33" i="17"/>
  <c r="S161" i="1"/>
  <c r="S235" i="1" s="1"/>
  <c r="B34" i="17"/>
  <c r="K34" i="17" s="1"/>
  <c r="O34" i="17" s="1"/>
  <c r="S79" i="1"/>
  <c r="B34" i="14"/>
  <c r="L34" i="9"/>
  <c r="S308" i="1"/>
  <c r="S160" i="1"/>
  <c r="S309" i="1" s="1"/>
  <c r="S322" i="1"/>
  <c r="T1" i="1"/>
  <c r="S5" i="1"/>
  <c r="S153" i="1"/>
  <c r="S314" i="1"/>
  <c r="H50" i="9" l="1"/>
  <c r="I50" i="9" s="1"/>
  <c r="T154" i="1"/>
  <c r="T318" i="1"/>
  <c r="T227" i="1"/>
  <c r="T301" i="1" s="1"/>
  <c r="T223" i="1"/>
  <c r="T297" i="1" s="1"/>
  <c r="T219" i="1"/>
  <c r="T293" i="1" s="1"/>
  <c r="T228" i="1"/>
  <c r="T302" i="1" s="1"/>
  <c r="T224" i="1"/>
  <c r="T298" i="1" s="1"/>
  <c r="T220" i="1"/>
  <c r="T294" i="1" s="1"/>
  <c r="T215" i="1"/>
  <c r="T289" i="1" s="1"/>
  <c r="T211" i="1"/>
  <c r="T285" i="1" s="1"/>
  <c r="T230" i="1"/>
  <c r="T304" i="1" s="1"/>
  <c r="T226" i="1"/>
  <c r="T300" i="1" s="1"/>
  <c r="T222" i="1"/>
  <c r="T296" i="1" s="1"/>
  <c r="T218" i="1"/>
  <c r="T292" i="1" s="1"/>
  <c r="T216" i="1"/>
  <c r="T290" i="1" s="1"/>
  <c r="T229" i="1"/>
  <c r="T303" i="1" s="1"/>
  <c r="T225" i="1"/>
  <c r="T299" i="1" s="1"/>
  <c r="T221" i="1"/>
  <c r="T295" i="1" s="1"/>
  <c r="T217" i="1"/>
  <c r="T291" i="1" s="1"/>
  <c r="T214" i="1"/>
  <c r="T288" i="1" s="1"/>
  <c r="T210" i="1"/>
  <c r="T284" i="1" s="1"/>
  <c r="T206" i="1"/>
  <c r="T280" i="1" s="1"/>
  <c r="T202" i="1"/>
  <c r="T276" i="1" s="1"/>
  <c r="T213" i="1"/>
  <c r="T287" i="1" s="1"/>
  <c r="T207" i="1"/>
  <c r="T281" i="1" s="1"/>
  <c r="T203" i="1"/>
  <c r="T277" i="1" s="1"/>
  <c r="T199" i="1"/>
  <c r="T273" i="1" s="1"/>
  <c r="T212" i="1"/>
  <c r="T286" i="1" s="1"/>
  <c r="T208" i="1"/>
  <c r="T282" i="1" s="1"/>
  <c r="T204" i="1"/>
  <c r="T278" i="1" s="1"/>
  <c r="T200" i="1"/>
  <c r="T274" i="1" s="1"/>
  <c r="T209" i="1"/>
  <c r="T283" i="1" s="1"/>
  <c r="T205" i="1"/>
  <c r="T279" i="1" s="1"/>
  <c r="T201" i="1"/>
  <c r="T275" i="1" s="1"/>
  <c r="T197" i="1"/>
  <c r="T271" i="1" s="1"/>
  <c r="T195" i="1"/>
  <c r="T269" i="1" s="1"/>
  <c r="T191" i="1"/>
  <c r="T265" i="1" s="1"/>
  <c r="T187" i="1"/>
  <c r="T261" i="1" s="1"/>
  <c r="T183" i="1"/>
  <c r="T257" i="1" s="1"/>
  <c r="T179" i="1"/>
  <c r="T253" i="1" s="1"/>
  <c r="T175" i="1"/>
  <c r="T249" i="1" s="1"/>
  <c r="T198" i="1"/>
  <c r="T272" i="1" s="1"/>
  <c r="T196" i="1"/>
  <c r="T270" i="1" s="1"/>
  <c r="T192" i="1"/>
  <c r="T266" i="1" s="1"/>
  <c r="T188" i="1"/>
  <c r="T262" i="1" s="1"/>
  <c r="T184" i="1"/>
  <c r="T258" i="1" s="1"/>
  <c r="T180" i="1"/>
  <c r="T254" i="1" s="1"/>
  <c r="T176" i="1"/>
  <c r="T250" i="1" s="1"/>
  <c r="T172" i="1"/>
  <c r="T246" i="1" s="1"/>
  <c r="T193" i="1"/>
  <c r="T267" i="1" s="1"/>
  <c r="T189" i="1"/>
  <c r="T263" i="1" s="1"/>
  <c r="T185" i="1"/>
  <c r="T259" i="1" s="1"/>
  <c r="T181" i="1"/>
  <c r="T255" i="1" s="1"/>
  <c r="T177" i="1"/>
  <c r="T251" i="1" s="1"/>
  <c r="T194" i="1"/>
  <c r="T268" i="1" s="1"/>
  <c r="T190" i="1"/>
  <c r="T264" i="1" s="1"/>
  <c r="T186" i="1"/>
  <c r="T260" i="1" s="1"/>
  <c r="T182" i="1"/>
  <c r="T256" i="1" s="1"/>
  <c r="T178" i="1"/>
  <c r="T252" i="1" s="1"/>
  <c r="T170" i="1"/>
  <c r="T244" i="1" s="1"/>
  <c r="T166" i="1"/>
  <c r="T240" i="1" s="1"/>
  <c r="T162" i="1"/>
  <c r="T236" i="1" s="1"/>
  <c r="T174" i="1"/>
  <c r="T248" i="1" s="1"/>
  <c r="T171" i="1"/>
  <c r="T245" i="1" s="1"/>
  <c r="T167" i="1"/>
  <c r="T241" i="1" s="1"/>
  <c r="T163" i="1"/>
  <c r="T237" i="1" s="1"/>
  <c r="T173" i="1"/>
  <c r="T247" i="1" s="1"/>
  <c r="T168" i="1"/>
  <c r="T242" i="1" s="1"/>
  <c r="T164" i="1"/>
  <c r="T238" i="1" s="1"/>
  <c r="T169" i="1"/>
  <c r="T243" i="1" s="1"/>
  <c r="T165" i="1"/>
  <c r="T239" i="1" s="1"/>
  <c r="T72" i="1"/>
  <c r="T146" i="1" s="1"/>
  <c r="T68" i="1"/>
  <c r="T142" i="1" s="1"/>
  <c r="T64" i="1"/>
  <c r="T138" i="1" s="1"/>
  <c r="T73" i="1"/>
  <c r="T147" i="1" s="1"/>
  <c r="T69" i="1"/>
  <c r="T143" i="1" s="1"/>
  <c r="T65" i="1"/>
  <c r="T139" i="1" s="1"/>
  <c r="T74" i="1"/>
  <c r="T148" i="1" s="1"/>
  <c r="T70" i="1"/>
  <c r="T144" i="1" s="1"/>
  <c r="T66" i="1"/>
  <c r="T140" i="1" s="1"/>
  <c r="T62" i="1"/>
  <c r="T136" i="1" s="1"/>
  <c r="T58" i="1"/>
  <c r="T132" i="1" s="1"/>
  <c r="T75" i="1"/>
  <c r="T149" i="1" s="1"/>
  <c r="T59" i="1"/>
  <c r="T133" i="1" s="1"/>
  <c r="T60" i="1"/>
  <c r="T134" i="1" s="1"/>
  <c r="T71" i="1"/>
  <c r="T145" i="1" s="1"/>
  <c r="T67" i="1"/>
  <c r="T141" i="1" s="1"/>
  <c r="T63" i="1"/>
  <c r="T137" i="1" s="1"/>
  <c r="T61" i="1"/>
  <c r="T135" i="1" s="1"/>
  <c r="T57" i="1"/>
  <c r="T131" i="1" s="1"/>
  <c r="T56" i="1"/>
  <c r="T130" i="1" s="1"/>
  <c r="T54" i="1"/>
  <c r="T128" i="1" s="1"/>
  <c r="T50" i="1"/>
  <c r="T124" i="1" s="1"/>
  <c r="T46" i="1"/>
  <c r="T120" i="1" s="1"/>
  <c r="T42" i="1"/>
  <c r="T116" i="1" s="1"/>
  <c r="T38" i="1"/>
  <c r="T112" i="1" s="1"/>
  <c r="T55" i="1"/>
  <c r="T129" i="1" s="1"/>
  <c r="T51" i="1"/>
  <c r="T125" i="1" s="1"/>
  <c r="T47" i="1"/>
  <c r="T121" i="1" s="1"/>
  <c r="T43" i="1"/>
  <c r="T117" i="1" s="1"/>
  <c r="T39" i="1"/>
  <c r="T113" i="1" s="1"/>
  <c r="T35" i="1"/>
  <c r="T109" i="1" s="1"/>
  <c r="T52" i="1"/>
  <c r="T126" i="1" s="1"/>
  <c r="T48" i="1"/>
  <c r="T122" i="1" s="1"/>
  <c r="T44" i="1"/>
  <c r="T118" i="1" s="1"/>
  <c r="T53" i="1"/>
  <c r="T127" i="1" s="1"/>
  <c r="T49" i="1"/>
  <c r="T123" i="1" s="1"/>
  <c r="T45" i="1"/>
  <c r="T119" i="1" s="1"/>
  <c r="T33" i="1"/>
  <c r="T107" i="1" s="1"/>
  <c r="T29" i="1"/>
  <c r="T103" i="1" s="1"/>
  <c r="T25" i="1"/>
  <c r="T99" i="1" s="1"/>
  <c r="T41" i="1"/>
  <c r="T115" i="1" s="1"/>
  <c r="T37" i="1"/>
  <c r="T111" i="1" s="1"/>
  <c r="T34" i="1"/>
  <c r="T108" i="1" s="1"/>
  <c r="T30" i="1"/>
  <c r="T104" i="1" s="1"/>
  <c r="T26" i="1"/>
  <c r="T100" i="1" s="1"/>
  <c r="T27" i="1"/>
  <c r="T101" i="1" s="1"/>
  <c r="T40" i="1"/>
  <c r="T114" i="1" s="1"/>
  <c r="T36" i="1"/>
  <c r="T110" i="1" s="1"/>
  <c r="T31" i="1"/>
  <c r="T105" i="1" s="1"/>
  <c r="T32" i="1"/>
  <c r="T106" i="1" s="1"/>
  <c r="T28" i="1"/>
  <c r="T102" i="1" s="1"/>
  <c r="T234" i="1"/>
  <c r="P34" i="17"/>
  <c r="M34" i="17"/>
  <c r="N34" i="17"/>
  <c r="H34" i="17"/>
  <c r="F34" i="17"/>
  <c r="T161" i="1"/>
  <c r="T235" i="1" s="1"/>
  <c r="B35" i="17"/>
  <c r="K35" i="17" s="1"/>
  <c r="O35" i="17" s="1"/>
  <c r="T79" i="1"/>
  <c r="B35" i="14"/>
  <c r="L35" i="9"/>
  <c r="T308" i="1"/>
  <c r="T160" i="1"/>
  <c r="T309" i="1" s="1"/>
  <c r="T322" i="1"/>
  <c r="U1" i="1"/>
  <c r="T5" i="1"/>
  <c r="T153" i="1"/>
  <c r="T314" i="1"/>
  <c r="H51" i="9" l="1"/>
  <c r="I51" i="9" s="1"/>
  <c r="U154" i="1"/>
  <c r="U318" i="1"/>
  <c r="U228" i="1"/>
  <c r="U302" i="1" s="1"/>
  <c r="U224" i="1"/>
  <c r="U298" i="1" s="1"/>
  <c r="U220" i="1"/>
  <c r="U294" i="1" s="1"/>
  <c r="U229" i="1"/>
  <c r="U303" i="1" s="1"/>
  <c r="U225" i="1"/>
  <c r="U299" i="1" s="1"/>
  <c r="U221" i="1"/>
  <c r="U295" i="1" s="1"/>
  <c r="U230" i="1"/>
  <c r="U304" i="1" s="1"/>
  <c r="U226" i="1"/>
  <c r="U300" i="1" s="1"/>
  <c r="U222" i="1"/>
  <c r="U296" i="1" s="1"/>
  <c r="U218" i="1"/>
  <c r="U292" i="1" s="1"/>
  <c r="U216" i="1"/>
  <c r="U290" i="1" s="1"/>
  <c r="U212" i="1"/>
  <c r="U286" i="1" s="1"/>
  <c r="U217" i="1"/>
  <c r="U291" i="1" s="1"/>
  <c r="U227" i="1"/>
  <c r="U301" i="1" s="1"/>
  <c r="U223" i="1"/>
  <c r="U297" i="1" s="1"/>
  <c r="U219" i="1"/>
  <c r="U293" i="1" s="1"/>
  <c r="U215" i="1"/>
  <c r="U289" i="1" s="1"/>
  <c r="U211" i="1"/>
  <c r="U285" i="1" s="1"/>
  <c r="U213" i="1"/>
  <c r="U287" i="1" s="1"/>
  <c r="U207" i="1"/>
  <c r="U281" i="1" s="1"/>
  <c r="U203" i="1"/>
  <c r="U277" i="1" s="1"/>
  <c r="U199" i="1"/>
  <c r="U273" i="1" s="1"/>
  <c r="U208" i="1"/>
  <c r="U282" i="1" s="1"/>
  <c r="U204" i="1"/>
  <c r="U278" i="1" s="1"/>
  <c r="U200" i="1"/>
  <c r="U274" i="1" s="1"/>
  <c r="U196" i="1"/>
  <c r="U270" i="1" s="1"/>
  <c r="U209" i="1"/>
  <c r="U283" i="1" s="1"/>
  <c r="U205" i="1"/>
  <c r="U279" i="1" s="1"/>
  <c r="U201" i="1"/>
  <c r="U275" i="1" s="1"/>
  <c r="U214" i="1"/>
  <c r="U288" i="1" s="1"/>
  <c r="U210" i="1"/>
  <c r="U284" i="1" s="1"/>
  <c r="U206" i="1"/>
  <c r="U280" i="1" s="1"/>
  <c r="U202" i="1"/>
  <c r="U276" i="1" s="1"/>
  <c r="U198" i="1"/>
  <c r="U272" i="1" s="1"/>
  <c r="U192" i="1"/>
  <c r="U266" i="1" s="1"/>
  <c r="U188" i="1"/>
  <c r="U262" i="1" s="1"/>
  <c r="U184" i="1"/>
  <c r="U258" i="1" s="1"/>
  <c r="U180" i="1"/>
  <c r="U254" i="1" s="1"/>
  <c r="U176" i="1"/>
  <c r="U250" i="1" s="1"/>
  <c r="U172" i="1"/>
  <c r="U246" i="1" s="1"/>
  <c r="U193" i="1"/>
  <c r="U267" i="1" s="1"/>
  <c r="U189" i="1"/>
  <c r="U263" i="1" s="1"/>
  <c r="U185" i="1"/>
  <c r="U259" i="1" s="1"/>
  <c r="U181" i="1"/>
  <c r="U255" i="1" s="1"/>
  <c r="U177" i="1"/>
  <c r="U251" i="1" s="1"/>
  <c r="U173" i="1"/>
  <c r="U247" i="1" s="1"/>
  <c r="U194" i="1"/>
  <c r="U268" i="1" s="1"/>
  <c r="U190" i="1"/>
  <c r="U264" i="1" s="1"/>
  <c r="U186" i="1"/>
  <c r="U260" i="1" s="1"/>
  <c r="U182" i="1"/>
  <c r="U256" i="1" s="1"/>
  <c r="U178" i="1"/>
  <c r="U252" i="1" s="1"/>
  <c r="U197" i="1"/>
  <c r="U271" i="1" s="1"/>
  <c r="U195" i="1"/>
  <c r="U269" i="1" s="1"/>
  <c r="U191" i="1"/>
  <c r="U265" i="1" s="1"/>
  <c r="U187" i="1"/>
  <c r="U261" i="1" s="1"/>
  <c r="U183" i="1"/>
  <c r="U257" i="1" s="1"/>
  <c r="U179" i="1"/>
  <c r="U253" i="1" s="1"/>
  <c r="U175" i="1"/>
  <c r="U249" i="1" s="1"/>
  <c r="U174" i="1"/>
  <c r="U248" i="1" s="1"/>
  <c r="U171" i="1"/>
  <c r="U245" i="1" s="1"/>
  <c r="U167" i="1"/>
  <c r="U241" i="1" s="1"/>
  <c r="U163" i="1"/>
  <c r="U237" i="1" s="1"/>
  <c r="U168" i="1"/>
  <c r="U242" i="1" s="1"/>
  <c r="U164" i="1"/>
  <c r="U238" i="1" s="1"/>
  <c r="U169" i="1"/>
  <c r="U243" i="1" s="1"/>
  <c r="U165" i="1"/>
  <c r="U239" i="1" s="1"/>
  <c r="U170" i="1"/>
  <c r="U244" i="1" s="1"/>
  <c r="U166" i="1"/>
  <c r="U240" i="1" s="1"/>
  <c r="U162" i="1"/>
  <c r="U236" i="1" s="1"/>
  <c r="U73" i="1"/>
  <c r="U147" i="1" s="1"/>
  <c r="U69" i="1"/>
  <c r="U143" i="1" s="1"/>
  <c r="U65" i="1"/>
  <c r="U139" i="1" s="1"/>
  <c r="U74" i="1"/>
  <c r="U148" i="1" s="1"/>
  <c r="U70" i="1"/>
  <c r="U144" i="1" s="1"/>
  <c r="U66" i="1"/>
  <c r="U140" i="1" s="1"/>
  <c r="U75" i="1"/>
  <c r="U149" i="1" s="1"/>
  <c r="U59" i="1"/>
  <c r="U133" i="1" s="1"/>
  <c r="U72" i="1"/>
  <c r="U146" i="1" s="1"/>
  <c r="U68" i="1"/>
  <c r="U142" i="1" s="1"/>
  <c r="U64" i="1"/>
  <c r="U138" i="1" s="1"/>
  <c r="U60" i="1"/>
  <c r="U134" i="1" s="1"/>
  <c r="U56" i="1"/>
  <c r="U130" i="1" s="1"/>
  <c r="U71" i="1"/>
  <c r="U145" i="1" s="1"/>
  <c r="U67" i="1"/>
  <c r="U141" i="1" s="1"/>
  <c r="U63" i="1"/>
  <c r="U137" i="1" s="1"/>
  <c r="U61" i="1"/>
  <c r="U135" i="1" s="1"/>
  <c r="U57" i="1"/>
  <c r="U131" i="1" s="1"/>
  <c r="U62" i="1"/>
  <c r="U136" i="1" s="1"/>
  <c r="U58" i="1"/>
  <c r="U132" i="1" s="1"/>
  <c r="U55" i="1"/>
  <c r="U129" i="1" s="1"/>
  <c r="U51" i="1"/>
  <c r="U125" i="1" s="1"/>
  <c r="U47" i="1"/>
  <c r="U121" i="1" s="1"/>
  <c r="U43" i="1"/>
  <c r="U117" i="1" s="1"/>
  <c r="U39" i="1"/>
  <c r="U113" i="1" s="1"/>
  <c r="U35" i="1"/>
  <c r="U109" i="1" s="1"/>
  <c r="U52" i="1"/>
  <c r="U126" i="1" s="1"/>
  <c r="U48" i="1"/>
  <c r="U122" i="1" s="1"/>
  <c r="U44" i="1"/>
  <c r="U118" i="1" s="1"/>
  <c r="U40" i="1"/>
  <c r="U114" i="1" s="1"/>
  <c r="U36" i="1"/>
  <c r="U110" i="1" s="1"/>
  <c r="U53" i="1"/>
  <c r="U127" i="1" s="1"/>
  <c r="U49" i="1"/>
  <c r="U123" i="1" s="1"/>
  <c r="U45" i="1"/>
  <c r="U119" i="1" s="1"/>
  <c r="U54" i="1"/>
  <c r="U128" i="1" s="1"/>
  <c r="U50" i="1"/>
  <c r="U124" i="1" s="1"/>
  <c r="U46" i="1"/>
  <c r="U120" i="1" s="1"/>
  <c r="U41" i="1"/>
  <c r="U115" i="1" s="1"/>
  <c r="U37" i="1"/>
  <c r="U111" i="1" s="1"/>
  <c r="U34" i="1"/>
  <c r="U108" i="1" s="1"/>
  <c r="U30" i="1"/>
  <c r="U104" i="1" s="1"/>
  <c r="U26" i="1"/>
  <c r="U100" i="1" s="1"/>
  <c r="U28" i="1"/>
  <c r="U102" i="1" s="1"/>
  <c r="U31" i="1"/>
  <c r="U105" i="1" s="1"/>
  <c r="U27" i="1"/>
  <c r="U101" i="1" s="1"/>
  <c r="U32" i="1"/>
  <c r="U106" i="1" s="1"/>
  <c r="U42" i="1"/>
  <c r="U116" i="1" s="1"/>
  <c r="U38" i="1"/>
  <c r="U112" i="1" s="1"/>
  <c r="U33" i="1"/>
  <c r="U107" i="1" s="1"/>
  <c r="U29" i="1"/>
  <c r="U103" i="1" s="1"/>
  <c r="U25" i="1"/>
  <c r="U99" i="1" s="1"/>
  <c r="U234" i="1"/>
  <c r="N35" i="17"/>
  <c r="P35" i="17"/>
  <c r="H35" i="17"/>
  <c r="F35" i="17"/>
  <c r="U161" i="1"/>
  <c r="U235" i="1" s="1"/>
  <c r="B36" i="17"/>
  <c r="K36" i="17" s="1"/>
  <c r="O36" i="17" s="1"/>
  <c r="U79" i="1"/>
  <c r="B36" i="14"/>
  <c r="L36" i="9"/>
  <c r="U308" i="1"/>
  <c r="U160" i="1"/>
  <c r="U309" i="1" s="1"/>
  <c r="U322" i="1"/>
  <c r="V1" i="1"/>
  <c r="U314" i="1"/>
  <c r="U5" i="1"/>
  <c r="U153" i="1"/>
  <c r="H52" i="9" l="1"/>
  <c r="I52" i="9" s="1"/>
  <c r="V154" i="1"/>
  <c r="V318" i="1"/>
  <c r="V229" i="1"/>
  <c r="V303" i="1" s="1"/>
  <c r="V225" i="1"/>
  <c r="V299" i="1" s="1"/>
  <c r="V221" i="1"/>
  <c r="V295" i="1" s="1"/>
  <c r="V230" i="1"/>
  <c r="V304" i="1" s="1"/>
  <c r="V226" i="1"/>
  <c r="V300" i="1" s="1"/>
  <c r="V222" i="1"/>
  <c r="V296" i="1" s="1"/>
  <c r="V218" i="1"/>
  <c r="V292" i="1" s="1"/>
  <c r="V228" i="1"/>
  <c r="V302" i="1" s="1"/>
  <c r="V224" i="1"/>
  <c r="V298" i="1" s="1"/>
  <c r="V220" i="1"/>
  <c r="V294" i="1" s="1"/>
  <c r="V217" i="1"/>
  <c r="V291" i="1" s="1"/>
  <c r="V213" i="1"/>
  <c r="V287" i="1" s="1"/>
  <c r="V227" i="1"/>
  <c r="V301" i="1" s="1"/>
  <c r="V223" i="1"/>
  <c r="V297" i="1" s="1"/>
  <c r="V219" i="1"/>
  <c r="V293" i="1" s="1"/>
  <c r="V215" i="1"/>
  <c r="V289" i="1" s="1"/>
  <c r="V216" i="1"/>
  <c r="V290" i="1" s="1"/>
  <c r="V212" i="1"/>
  <c r="V286" i="1" s="1"/>
  <c r="V211" i="1"/>
  <c r="V285" i="1" s="1"/>
  <c r="V208" i="1"/>
  <c r="V282" i="1" s="1"/>
  <c r="V204" i="1"/>
  <c r="V278" i="1" s="1"/>
  <c r="V200" i="1"/>
  <c r="V274" i="1" s="1"/>
  <c r="V209" i="1"/>
  <c r="V283" i="1" s="1"/>
  <c r="V205" i="1"/>
  <c r="V279" i="1" s="1"/>
  <c r="V201" i="1"/>
  <c r="V275" i="1" s="1"/>
  <c r="V197" i="1"/>
  <c r="V271" i="1" s="1"/>
  <c r="V214" i="1"/>
  <c r="V288" i="1" s="1"/>
  <c r="V210" i="1"/>
  <c r="V284" i="1" s="1"/>
  <c r="V206" i="1"/>
  <c r="V280" i="1" s="1"/>
  <c r="V202" i="1"/>
  <c r="V276" i="1" s="1"/>
  <c r="V207" i="1"/>
  <c r="V281" i="1" s="1"/>
  <c r="V203" i="1"/>
  <c r="V277" i="1" s="1"/>
  <c r="V199" i="1"/>
  <c r="V273" i="1" s="1"/>
  <c r="V198" i="1"/>
  <c r="V272" i="1" s="1"/>
  <c r="V196" i="1"/>
  <c r="V270" i="1" s="1"/>
  <c r="V193" i="1"/>
  <c r="V267" i="1" s="1"/>
  <c r="V189" i="1"/>
  <c r="V263" i="1" s="1"/>
  <c r="V185" i="1"/>
  <c r="V259" i="1" s="1"/>
  <c r="V181" i="1"/>
  <c r="V255" i="1" s="1"/>
  <c r="V177" i="1"/>
  <c r="V251" i="1" s="1"/>
  <c r="V173" i="1"/>
  <c r="V247" i="1" s="1"/>
  <c r="V194" i="1"/>
  <c r="V268" i="1" s="1"/>
  <c r="V190" i="1"/>
  <c r="V264" i="1" s="1"/>
  <c r="V186" i="1"/>
  <c r="V260" i="1" s="1"/>
  <c r="V182" i="1"/>
  <c r="V256" i="1" s="1"/>
  <c r="V178" i="1"/>
  <c r="V252" i="1" s="1"/>
  <c r="V174" i="1"/>
  <c r="V248" i="1" s="1"/>
  <c r="V195" i="1"/>
  <c r="V269" i="1" s="1"/>
  <c r="V191" i="1"/>
  <c r="V265" i="1" s="1"/>
  <c r="V187" i="1"/>
  <c r="V261" i="1" s="1"/>
  <c r="V183" i="1"/>
  <c r="V257" i="1" s="1"/>
  <c r="V179" i="1"/>
  <c r="V253" i="1" s="1"/>
  <c r="V192" i="1"/>
  <c r="V266" i="1" s="1"/>
  <c r="V188" i="1"/>
  <c r="V262" i="1" s="1"/>
  <c r="V184" i="1"/>
  <c r="V258" i="1" s="1"/>
  <c r="V180" i="1"/>
  <c r="V254" i="1" s="1"/>
  <c r="V176" i="1"/>
  <c r="V250" i="1" s="1"/>
  <c r="V172" i="1"/>
  <c r="V246" i="1" s="1"/>
  <c r="V168" i="1"/>
  <c r="V242" i="1" s="1"/>
  <c r="V164" i="1"/>
  <c r="V238" i="1" s="1"/>
  <c r="V169" i="1"/>
  <c r="V243" i="1" s="1"/>
  <c r="V165" i="1"/>
  <c r="V239" i="1" s="1"/>
  <c r="V170" i="1"/>
  <c r="V244" i="1" s="1"/>
  <c r="V166" i="1"/>
  <c r="V240" i="1" s="1"/>
  <c r="V162" i="1"/>
  <c r="V236" i="1" s="1"/>
  <c r="V175" i="1"/>
  <c r="V249" i="1" s="1"/>
  <c r="V171" i="1"/>
  <c r="V245" i="1" s="1"/>
  <c r="V167" i="1"/>
  <c r="V241" i="1" s="1"/>
  <c r="V163" i="1"/>
  <c r="V237" i="1" s="1"/>
  <c r="V74" i="1"/>
  <c r="V148" i="1" s="1"/>
  <c r="V70" i="1"/>
  <c r="V144" i="1" s="1"/>
  <c r="V66" i="1"/>
  <c r="V140" i="1" s="1"/>
  <c r="V75" i="1"/>
  <c r="V149" i="1" s="1"/>
  <c r="V71" i="1"/>
  <c r="V145" i="1" s="1"/>
  <c r="V67" i="1"/>
  <c r="V141" i="1" s="1"/>
  <c r="V63" i="1"/>
  <c r="V137" i="1" s="1"/>
  <c r="V72" i="1"/>
  <c r="V146" i="1" s="1"/>
  <c r="V68" i="1"/>
  <c r="V142" i="1" s="1"/>
  <c r="V64" i="1"/>
  <c r="V138" i="1" s="1"/>
  <c r="V60" i="1"/>
  <c r="V134" i="1" s="1"/>
  <c r="V56" i="1"/>
  <c r="V130" i="1" s="1"/>
  <c r="V61" i="1"/>
  <c r="V135" i="1" s="1"/>
  <c r="V57" i="1"/>
  <c r="V131" i="1" s="1"/>
  <c r="V73" i="1"/>
  <c r="V147" i="1" s="1"/>
  <c r="V69" i="1"/>
  <c r="V143" i="1" s="1"/>
  <c r="V65" i="1"/>
  <c r="V139" i="1" s="1"/>
  <c r="V62" i="1"/>
  <c r="V136" i="1" s="1"/>
  <c r="V58" i="1"/>
  <c r="V132" i="1" s="1"/>
  <c r="V59" i="1"/>
  <c r="V133" i="1" s="1"/>
  <c r="V52" i="1"/>
  <c r="V126" i="1" s="1"/>
  <c r="V48" i="1"/>
  <c r="V122" i="1" s="1"/>
  <c r="V44" i="1"/>
  <c r="V118" i="1" s="1"/>
  <c r="V40" i="1"/>
  <c r="V114" i="1" s="1"/>
  <c r="V36" i="1"/>
  <c r="V110" i="1" s="1"/>
  <c r="V53" i="1"/>
  <c r="V127" i="1" s="1"/>
  <c r="V49" i="1"/>
  <c r="V123" i="1" s="1"/>
  <c r="V45" i="1"/>
  <c r="V119" i="1" s="1"/>
  <c r="V41" i="1"/>
  <c r="V115" i="1" s="1"/>
  <c r="V37" i="1"/>
  <c r="V111" i="1" s="1"/>
  <c r="V54" i="1"/>
  <c r="V128" i="1" s="1"/>
  <c r="V50" i="1"/>
  <c r="V124" i="1" s="1"/>
  <c r="V46" i="1"/>
  <c r="V120" i="1" s="1"/>
  <c r="V55" i="1"/>
  <c r="V129" i="1" s="1"/>
  <c r="V51" i="1"/>
  <c r="V125" i="1" s="1"/>
  <c r="V47" i="1"/>
  <c r="V121" i="1" s="1"/>
  <c r="V39" i="1"/>
  <c r="V113" i="1" s="1"/>
  <c r="V35" i="1"/>
  <c r="V109" i="1" s="1"/>
  <c r="V31" i="1"/>
  <c r="V105" i="1" s="1"/>
  <c r="V27" i="1"/>
  <c r="V101" i="1" s="1"/>
  <c r="V29" i="1"/>
  <c r="V103" i="1" s="1"/>
  <c r="V32" i="1"/>
  <c r="V106" i="1" s="1"/>
  <c r="V28" i="1"/>
  <c r="V102" i="1" s="1"/>
  <c r="V43" i="1"/>
  <c r="V117" i="1" s="1"/>
  <c r="V42" i="1"/>
  <c r="V116" i="1" s="1"/>
  <c r="V38" i="1"/>
  <c r="V112" i="1" s="1"/>
  <c r="V33" i="1"/>
  <c r="V107" i="1" s="1"/>
  <c r="V25" i="1"/>
  <c r="V99" i="1" s="1"/>
  <c r="V34" i="1"/>
  <c r="V108" i="1" s="1"/>
  <c r="V30" i="1"/>
  <c r="V104" i="1" s="1"/>
  <c r="V26" i="1"/>
  <c r="V100" i="1" s="1"/>
  <c r="V234" i="1"/>
  <c r="M36" i="17"/>
  <c r="P36" i="17"/>
  <c r="H36" i="17"/>
  <c r="F36" i="17"/>
  <c r="V161" i="1"/>
  <c r="V235" i="1" s="1"/>
  <c r="B37" i="17"/>
  <c r="K37" i="17" s="1"/>
  <c r="O37" i="17" s="1"/>
  <c r="V79" i="1"/>
  <c r="B37" i="14"/>
  <c r="L37" i="9"/>
  <c r="V308" i="1"/>
  <c r="V160" i="1"/>
  <c r="V309" i="1" s="1"/>
  <c r="V322" i="1"/>
  <c r="W1" i="1"/>
  <c r="V314" i="1"/>
  <c r="V5" i="1"/>
  <c r="V153" i="1"/>
  <c r="H53" i="9" l="1"/>
  <c r="I53" i="9" s="1"/>
  <c r="W154" i="1"/>
  <c r="W318" i="1"/>
  <c r="W230" i="1"/>
  <c r="W304" i="1" s="1"/>
  <c r="W226" i="1"/>
  <c r="W300" i="1" s="1"/>
  <c r="W222" i="1"/>
  <c r="W296" i="1" s="1"/>
  <c r="W218" i="1"/>
  <c r="W292" i="1" s="1"/>
  <c r="W227" i="1"/>
  <c r="W301" i="1" s="1"/>
  <c r="W223" i="1"/>
  <c r="W297" i="1" s="1"/>
  <c r="W219" i="1"/>
  <c r="W293" i="1" s="1"/>
  <c r="W214" i="1"/>
  <c r="W288" i="1" s="1"/>
  <c r="W229" i="1"/>
  <c r="W303" i="1" s="1"/>
  <c r="W225" i="1"/>
  <c r="W299" i="1" s="1"/>
  <c r="W221" i="1"/>
  <c r="W295" i="1" s="1"/>
  <c r="W215" i="1"/>
  <c r="W289" i="1" s="1"/>
  <c r="W216" i="1"/>
  <c r="W290" i="1" s="1"/>
  <c r="W228" i="1"/>
  <c r="W302" i="1" s="1"/>
  <c r="W224" i="1"/>
  <c r="W298" i="1" s="1"/>
  <c r="W220" i="1"/>
  <c r="W294" i="1" s="1"/>
  <c r="W217" i="1"/>
  <c r="W291" i="1" s="1"/>
  <c r="W213" i="1"/>
  <c r="W287" i="1" s="1"/>
  <c r="W209" i="1"/>
  <c r="W283" i="1" s="1"/>
  <c r="W205" i="1"/>
  <c r="W279" i="1" s="1"/>
  <c r="W201" i="1"/>
  <c r="W275" i="1" s="1"/>
  <c r="W212" i="1"/>
  <c r="W286" i="1" s="1"/>
  <c r="W210" i="1"/>
  <c r="W284" i="1" s="1"/>
  <c r="W206" i="1"/>
  <c r="W280" i="1" s="1"/>
  <c r="W202" i="1"/>
  <c r="W276" i="1" s="1"/>
  <c r="W198" i="1"/>
  <c r="W272" i="1" s="1"/>
  <c r="W207" i="1"/>
  <c r="W281" i="1" s="1"/>
  <c r="W203" i="1"/>
  <c r="W277" i="1" s="1"/>
  <c r="W211" i="1"/>
  <c r="W285" i="1" s="1"/>
  <c r="W208" i="1"/>
  <c r="W282" i="1" s="1"/>
  <c r="W204" i="1"/>
  <c r="W278" i="1" s="1"/>
  <c r="W200" i="1"/>
  <c r="W274" i="1" s="1"/>
  <c r="W196" i="1"/>
  <c r="W270" i="1" s="1"/>
  <c r="W194" i="1"/>
  <c r="W268" i="1" s="1"/>
  <c r="W190" i="1"/>
  <c r="W264" i="1" s="1"/>
  <c r="W186" i="1"/>
  <c r="W260" i="1" s="1"/>
  <c r="W182" i="1"/>
  <c r="W256" i="1" s="1"/>
  <c r="W178" i="1"/>
  <c r="W252" i="1" s="1"/>
  <c r="W174" i="1"/>
  <c r="W248" i="1" s="1"/>
  <c r="W199" i="1"/>
  <c r="W273" i="1" s="1"/>
  <c r="W195" i="1"/>
  <c r="W269" i="1" s="1"/>
  <c r="W191" i="1"/>
  <c r="W265" i="1" s="1"/>
  <c r="W187" i="1"/>
  <c r="W261" i="1" s="1"/>
  <c r="W183" i="1"/>
  <c r="W257" i="1" s="1"/>
  <c r="W179" i="1"/>
  <c r="W253" i="1" s="1"/>
  <c r="W175" i="1"/>
  <c r="W249" i="1" s="1"/>
  <c r="W197" i="1"/>
  <c r="W271" i="1" s="1"/>
  <c r="W192" i="1"/>
  <c r="W266" i="1" s="1"/>
  <c r="W188" i="1"/>
  <c r="W262" i="1" s="1"/>
  <c r="W184" i="1"/>
  <c r="W258" i="1" s="1"/>
  <c r="W180" i="1"/>
  <c r="W254" i="1" s="1"/>
  <c r="W176" i="1"/>
  <c r="W250" i="1" s="1"/>
  <c r="W193" i="1"/>
  <c r="W267" i="1" s="1"/>
  <c r="W189" i="1"/>
  <c r="W263" i="1" s="1"/>
  <c r="W185" i="1"/>
  <c r="W259" i="1" s="1"/>
  <c r="W181" i="1"/>
  <c r="W255" i="1" s="1"/>
  <c r="W177" i="1"/>
  <c r="W251" i="1" s="1"/>
  <c r="W169" i="1"/>
  <c r="W243" i="1" s="1"/>
  <c r="W165" i="1"/>
  <c r="W239" i="1" s="1"/>
  <c r="W173" i="1"/>
  <c r="W247" i="1" s="1"/>
  <c r="W170" i="1"/>
  <c r="W244" i="1" s="1"/>
  <c r="W166" i="1"/>
  <c r="W240" i="1" s="1"/>
  <c r="W162" i="1"/>
  <c r="W236" i="1" s="1"/>
  <c r="W171" i="1"/>
  <c r="W245" i="1" s="1"/>
  <c r="W167" i="1"/>
  <c r="W241" i="1" s="1"/>
  <c r="W163" i="1"/>
  <c r="W237" i="1" s="1"/>
  <c r="W172" i="1"/>
  <c r="W246" i="1" s="1"/>
  <c r="W168" i="1"/>
  <c r="W242" i="1" s="1"/>
  <c r="W164" i="1"/>
  <c r="W238" i="1" s="1"/>
  <c r="W75" i="1"/>
  <c r="W149" i="1" s="1"/>
  <c r="W71" i="1"/>
  <c r="W145" i="1" s="1"/>
  <c r="W67" i="1"/>
  <c r="W141" i="1" s="1"/>
  <c r="W63" i="1"/>
  <c r="W137" i="1" s="1"/>
  <c r="W72" i="1"/>
  <c r="W146" i="1" s="1"/>
  <c r="W68" i="1"/>
  <c r="W142" i="1" s="1"/>
  <c r="W64" i="1"/>
  <c r="W138" i="1" s="1"/>
  <c r="W74" i="1"/>
  <c r="W148" i="1" s="1"/>
  <c r="W61" i="1"/>
  <c r="W135" i="1" s="1"/>
  <c r="W57" i="1"/>
  <c r="W131" i="1" s="1"/>
  <c r="W73" i="1"/>
  <c r="W147" i="1" s="1"/>
  <c r="W69" i="1"/>
  <c r="W143" i="1" s="1"/>
  <c r="W65" i="1"/>
  <c r="W139" i="1" s="1"/>
  <c r="W62" i="1"/>
  <c r="W136" i="1" s="1"/>
  <c r="W58" i="1"/>
  <c r="W132" i="1" s="1"/>
  <c r="W59" i="1"/>
  <c r="W133" i="1" s="1"/>
  <c r="W70" i="1"/>
  <c r="W144" i="1" s="1"/>
  <c r="W66" i="1"/>
  <c r="W140" i="1" s="1"/>
  <c r="W60" i="1"/>
  <c r="W134" i="1" s="1"/>
  <c r="W56" i="1"/>
  <c r="W130" i="1" s="1"/>
  <c r="W53" i="1"/>
  <c r="W127" i="1" s="1"/>
  <c r="W49" i="1"/>
  <c r="W123" i="1" s="1"/>
  <c r="W45" i="1"/>
  <c r="W119" i="1" s="1"/>
  <c r="W41" i="1"/>
  <c r="W115" i="1" s="1"/>
  <c r="W37" i="1"/>
  <c r="W111" i="1" s="1"/>
  <c r="W54" i="1"/>
  <c r="W128" i="1" s="1"/>
  <c r="W50" i="1"/>
  <c r="W124" i="1" s="1"/>
  <c r="W46" i="1"/>
  <c r="W120" i="1" s="1"/>
  <c r="W42" i="1"/>
  <c r="W116" i="1" s="1"/>
  <c r="W38" i="1"/>
  <c r="W112" i="1" s="1"/>
  <c r="W55" i="1"/>
  <c r="W129" i="1" s="1"/>
  <c r="W51" i="1"/>
  <c r="W125" i="1" s="1"/>
  <c r="W47" i="1"/>
  <c r="W121" i="1" s="1"/>
  <c r="W43" i="1"/>
  <c r="W117" i="1" s="1"/>
  <c r="W52" i="1"/>
  <c r="W126" i="1" s="1"/>
  <c r="W48" i="1"/>
  <c r="W122" i="1" s="1"/>
  <c r="W44" i="1"/>
  <c r="W118" i="1" s="1"/>
  <c r="W32" i="1"/>
  <c r="W106" i="1" s="1"/>
  <c r="W28" i="1"/>
  <c r="W102" i="1" s="1"/>
  <c r="W26" i="1"/>
  <c r="W100" i="1" s="1"/>
  <c r="W40" i="1"/>
  <c r="W114" i="1" s="1"/>
  <c r="W36" i="1"/>
  <c r="W110" i="1" s="1"/>
  <c r="W33" i="1"/>
  <c r="W107" i="1" s="1"/>
  <c r="W29" i="1"/>
  <c r="W103" i="1" s="1"/>
  <c r="W25" i="1"/>
  <c r="W99" i="1" s="1"/>
  <c r="W34" i="1"/>
  <c r="W108" i="1" s="1"/>
  <c r="W30" i="1"/>
  <c r="W104" i="1" s="1"/>
  <c r="W39" i="1"/>
  <c r="W113" i="1" s="1"/>
  <c r="W35" i="1"/>
  <c r="W109" i="1" s="1"/>
  <c r="W31" i="1"/>
  <c r="W105" i="1" s="1"/>
  <c r="W27" i="1"/>
  <c r="W101" i="1" s="1"/>
  <c r="W234" i="1"/>
  <c r="N37" i="17"/>
  <c r="P37" i="17"/>
  <c r="H37" i="17"/>
  <c r="F37" i="17"/>
  <c r="W161" i="1"/>
  <c r="W235" i="1" s="1"/>
  <c r="B38" i="17"/>
  <c r="K38" i="17" s="1"/>
  <c r="O38" i="17" s="1"/>
  <c r="W79" i="1"/>
  <c r="B38" i="14"/>
  <c r="L38" i="9"/>
  <c r="W308" i="1"/>
  <c r="W160" i="1"/>
  <c r="W309" i="1" s="1"/>
  <c r="W322" i="1"/>
  <c r="X1" i="1"/>
  <c r="W5" i="1"/>
  <c r="W153" i="1"/>
  <c r="W314" i="1"/>
  <c r="H54" i="9" l="1"/>
  <c r="I54" i="9" s="1"/>
  <c r="X154" i="1"/>
  <c r="X318" i="1"/>
  <c r="X227" i="1"/>
  <c r="X301" i="1" s="1"/>
  <c r="X223" i="1"/>
  <c r="X297" i="1" s="1"/>
  <c r="X219" i="1"/>
  <c r="X293" i="1" s="1"/>
  <c r="X228" i="1"/>
  <c r="X302" i="1" s="1"/>
  <c r="X224" i="1"/>
  <c r="X298" i="1" s="1"/>
  <c r="X220" i="1"/>
  <c r="X294" i="1" s="1"/>
  <c r="X230" i="1"/>
  <c r="X304" i="1" s="1"/>
  <c r="X229" i="1"/>
  <c r="X303" i="1" s="1"/>
  <c r="X225" i="1"/>
  <c r="X299" i="1" s="1"/>
  <c r="X221" i="1"/>
  <c r="X295" i="1" s="1"/>
  <c r="X215" i="1"/>
  <c r="X289" i="1" s="1"/>
  <c r="X211" i="1"/>
  <c r="X285" i="1" s="1"/>
  <c r="X216" i="1"/>
  <c r="X290" i="1" s="1"/>
  <c r="X217" i="1"/>
  <c r="X291" i="1" s="1"/>
  <c r="X226" i="1"/>
  <c r="X300" i="1" s="1"/>
  <c r="X222" i="1"/>
  <c r="X296" i="1" s="1"/>
  <c r="X218" i="1"/>
  <c r="X292" i="1" s="1"/>
  <c r="X214" i="1"/>
  <c r="X288" i="1" s="1"/>
  <c r="X212" i="1"/>
  <c r="X286" i="1" s="1"/>
  <c r="X210" i="1"/>
  <c r="X284" i="1" s="1"/>
  <c r="X206" i="1"/>
  <c r="X280" i="1" s="1"/>
  <c r="X202" i="1"/>
  <c r="X276" i="1" s="1"/>
  <c r="X207" i="1"/>
  <c r="X281" i="1" s="1"/>
  <c r="X203" i="1"/>
  <c r="X277" i="1" s="1"/>
  <c r="X199" i="1"/>
  <c r="X273" i="1" s="1"/>
  <c r="X208" i="1"/>
  <c r="X282" i="1" s="1"/>
  <c r="X204" i="1"/>
  <c r="X278" i="1" s="1"/>
  <c r="X200" i="1"/>
  <c r="X274" i="1" s="1"/>
  <c r="X213" i="1"/>
  <c r="X287" i="1" s="1"/>
  <c r="X209" i="1"/>
  <c r="X283" i="1" s="1"/>
  <c r="X205" i="1"/>
  <c r="X279" i="1" s="1"/>
  <c r="X201" i="1"/>
  <c r="X275" i="1" s="1"/>
  <c r="X197" i="1"/>
  <c r="X271" i="1" s="1"/>
  <c r="X195" i="1"/>
  <c r="X269" i="1" s="1"/>
  <c r="X191" i="1"/>
  <c r="X265" i="1" s="1"/>
  <c r="X187" i="1"/>
  <c r="X261" i="1" s="1"/>
  <c r="X183" i="1"/>
  <c r="X257" i="1" s="1"/>
  <c r="X179" i="1"/>
  <c r="X253" i="1" s="1"/>
  <c r="X175" i="1"/>
  <c r="X249" i="1" s="1"/>
  <c r="X192" i="1"/>
  <c r="X266" i="1" s="1"/>
  <c r="X188" i="1"/>
  <c r="X262" i="1" s="1"/>
  <c r="X184" i="1"/>
  <c r="X258" i="1" s="1"/>
  <c r="X180" i="1"/>
  <c r="X254" i="1" s="1"/>
  <c r="X176" i="1"/>
  <c r="X250" i="1" s="1"/>
  <c r="X172" i="1"/>
  <c r="X246" i="1" s="1"/>
  <c r="X193" i="1"/>
  <c r="X267" i="1" s="1"/>
  <c r="X189" i="1"/>
  <c r="X263" i="1" s="1"/>
  <c r="X185" i="1"/>
  <c r="X259" i="1" s="1"/>
  <c r="X181" i="1"/>
  <c r="X255" i="1" s="1"/>
  <c r="X177" i="1"/>
  <c r="X251" i="1" s="1"/>
  <c r="X198" i="1"/>
  <c r="X272" i="1" s="1"/>
  <c r="X196" i="1"/>
  <c r="X270" i="1" s="1"/>
  <c r="X194" i="1"/>
  <c r="X268" i="1" s="1"/>
  <c r="X190" i="1"/>
  <c r="X264" i="1" s="1"/>
  <c r="X186" i="1"/>
  <c r="X260" i="1" s="1"/>
  <c r="X182" i="1"/>
  <c r="X256" i="1" s="1"/>
  <c r="X178" i="1"/>
  <c r="X252" i="1" s="1"/>
  <c r="X173" i="1"/>
  <c r="X247" i="1" s="1"/>
  <c r="X170" i="1"/>
  <c r="X244" i="1" s="1"/>
  <c r="X166" i="1"/>
  <c r="X240" i="1" s="1"/>
  <c r="X162" i="1"/>
  <c r="X236" i="1" s="1"/>
  <c r="X171" i="1"/>
  <c r="X245" i="1" s="1"/>
  <c r="X167" i="1"/>
  <c r="X241" i="1" s="1"/>
  <c r="X163" i="1"/>
  <c r="X237" i="1" s="1"/>
  <c r="X168" i="1"/>
  <c r="X242" i="1" s="1"/>
  <c r="X164" i="1"/>
  <c r="X238" i="1" s="1"/>
  <c r="X174" i="1"/>
  <c r="X248" i="1" s="1"/>
  <c r="X169" i="1"/>
  <c r="X243" i="1" s="1"/>
  <c r="X165" i="1"/>
  <c r="X239" i="1" s="1"/>
  <c r="X72" i="1"/>
  <c r="X146" i="1" s="1"/>
  <c r="X68" i="1"/>
  <c r="X142" i="1" s="1"/>
  <c r="X64" i="1"/>
  <c r="X138" i="1" s="1"/>
  <c r="X73" i="1"/>
  <c r="X147" i="1" s="1"/>
  <c r="X69" i="1"/>
  <c r="X143" i="1" s="1"/>
  <c r="X65" i="1"/>
  <c r="X139" i="1" s="1"/>
  <c r="X74" i="1"/>
  <c r="X148" i="1" s="1"/>
  <c r="X75" i="1"/>
  <c r="X149" i="1" s="1"/>
  <c r="X62" i="1"/>
  <c r="X136" i="1" s="1"/>
  <c r="X58" i="1"/>
  <c r="X132" i="1" s="1"/>
  <c r="X71" i="1"/>
  <c r="X145" i="1" s="1"/>
  <c r="X67" i="1"/>
  <c r="X141" i="1" s="1"/>
  <c r="X63" i="1"/>
  <c r="X137" i="1" s="1"/>
  <c r="X59" i="1"/>
  <c r="X133" i="1" s="1"/>
  <c r="X70" i="1"/>
  <c r="X144" i="1" s="1"/>
  <c r="X66" i="1"/>
  <c r="X140" i="1" s="1"/>
  <c r="X60" i="1"/>
  <c r="X134" i="1" s="1"/>
  <c r="X61" i="1"/>
  <c r="X135" i="1" s="1"/>
  <c r="X57" i="1"/>
  <c r="X131" i="1" s="1"/>
  <c r="X54" i="1"/>
  <c r="X128" i="1" s="1"/>
  <c r="X50" i="1"/>
  <c r="X124" i="1" s="1"/>
  <c r="X46" i="1"/>
  <c r="X120" i="1" s="1"/>
  <c r="X42" i="1"/>
  <c r="X116" i="1" s="1"/>
  <c r="X38" i="1"/>
  <c r="X112" i="1" s="1"/>
  <c r="X34" i="1"/>
  <c r="X108" i="1" s="1"/>
  <c r="X55" i="1"/>
  <c r="X129" i="1" s="1"/>
  <c r="X51" i="1"/>
  <c r="X125" i="1" s="1"/>
  <c r="X47" i="1"/>
  <c r="X121" i="1" s="1"/>
  <c r="X43" i="1"/>
  <c r="X117" i="1" s="1"/>
  <c r="X39" i="1"/>
  <c r="X113" i="1" s="1"/>
  <c r="X35" i="1"/>
  <c r="X109" i="1" s="1"/>
  <c r="X52" i="1"/>
  <c r="X126" i="1" s="1"/>
  <c r="X48" i="1"/>
  <c r="X122" i="1" s="1"/>
  <c r="X44" i="1"/>
  <c r="X118" i="1" s="1"/>
  <c r="X56" i="1"/>
  <c r="X130" i="1" s="1"/>
  <c r="X53" i="1"/>
  <c r="X127" i="1" s="1"/>
  <c r="X49" i="1"/>
  <c r="X123" i="1" s="1"/>
  <c r="X45" i="1"/>
  <c r="X119" i="1" s="1"/>
  <c r="X40" i="1"/>
  <c r="X114" i="1" s="1"/>
  <c r="X36" i="1"/>
  <c r="X110" i="1" s="1"/>
  <c r="X33" i="1"/>
  <c r="X107" i="1" s="1"/>
  <c r="X29" i="1"/>
  <c r="X103" i="1" s="1"/>
  <c r="X25" i="1"/>
  <c r="X99" i="1" s="1"/>
  <c r="X27" i="1"/>
  <c r="X101" i="1" s="1"/>
  <c r="X30" i="1"/>
  <c r="X104" i="1" s="1"/>
  <c r="X26" i="1"/>
  <c r="X100" i="1" s="1"/>
  <c r="X31" i="1"/>
  <c r="X105" i="1" s="1"/>
  <c r="X41" i="1"/>
  <c r="X115" i="1" s="1"/>
  <c r="X37" i="1"/>
  <c r="X111" i="1" s="1"/>
  <c r="X32" i="1"/>
  <c r="X106" i="1" s="1"/>
  <c r="X28" i="1"/>
  <c r="X102" i="1" s="1"/>
  <c r="X234" i="1"/>
  <c r="P38" i="17"/>
  <c r="M38" i="17"/>
  <c r="N38" i="17"/>
  <c r="H38" i="17"/>
  <c r="F38" i="17"/>
  <c r="X161" i="1"/>
  <c r="X235" i="1" s="1"/>
  <c r="B39" i="17"/>
  <c r="K39" i="17" s="1"/>
  <c r="X79" i="1"/>
  <c r="B39" i="14"/>
  <c r="L39" i="9"/>
  <c r="X308" i="1"/>
  <c r="X160" i="1"/>
  <c r="X309" i="1" s="1"/>
  <c r="X322" i="1"/>
  <c r="Y1" i="1"/>
  <c r="X5" i="1"/>
  <c r="X153" i="1"/>
  <c r="X314" i="1"/>
  <c r="H55" i="9" l="1"/>
  <c r="I55" i="9" s="1"/>
  <c r="Y154" i="1"/>
  <c r="Y318" i="1"/>
  <c r="Y228" i="1"/>
  <c r="Y224" i="1"/>
  <c r="Y220" i="1"/>
  <c r="Y229" i="1"/>
  <c r="Y225" i="1"/>
  <c r="Y221" i="1"/>
  <c r="Y230" i="1"/>
  <c r="Y216" i="1"/>
  <c r="Y212" i="1"/>
  <c r="Y227" i="1"/>
  <c r="Y223" i="1"/>
  <c r="Y219" i="1"/>
  <c r="Y217" i="1"/>
  <c r="Y226" i="1"/>
  <c r="Y222" i="1"/>
  <c r="Y218" i="1"/>
  <c r="Y215" i="1"/>
  <c r="Y211" i="1"/>
  <c r="Y207" i="1"/>
  <c r="Y203" i="1"/>
  <c r="Y199" i="1"/>
  <c r="Y214" i="1"/>
  <c r="Y208" i="1"/>
  <c r="Y204" i="1"/>
  <c r="Y200" i="1"/>
  <c r="Y196" i="1"/>
  <c r="Y213" i="1"/>
  <c r="Y209" i="1"/>
  <c r="Y205" i="1"/>
  <c r="Y201" i="1"/>
  <c r="Y210" i="1"/>
  <c r="Y206" i="1"/>
  <c r="Y202" i="1"/>
  <c r="Y198" i="1"/>
  <c r="Y192" i="1"/>
  <c r="Y188" i="1"/>
  <c r="Y184" i="1"/>
  <c r="Y180" i="1"/>
  <c r="Y176" i="1"/>
  <c r="Y172" i="1"/>
  <c r="Y197" i="1"/>
  <c r="Y193" i="1"/>
  <c r="Y189" i="1"/>
  <c r="Y185" i="1"/>
  <c r="Y181" i="1"/>
  <c r="Y177" i="1"/>
  <c r="Y173" i="1"/>
  <c r="Y194" i="1"/>
  <c r="Y190" i="1"/>
  <c r="Y186" i="1"/>
  <c r="Y182" i="1"/>
  <c r="Y178" i="1"/>
  <c r="Y195" i="1"/>
  <c r="Y191" i="1"/>
  <c r="Y187" i="1"/>
  <c r="Y183" i="1"/>
  <c r="Y179" i="1"/>
  <c r="Y175" i="1"/>
  <c r="Y171" i="1"/>
  <c r="Y167" i="1"/>
  <c r="Y163" i="1"/>
  <c r="Y168" i="1"/>
  <c r="Y164" i="1"/>
  <c r="Y174" i="1"/>
  <c r="Y169" i="1"/>
  <c r="Y165" i="1"/>
  <c r="Y170" i="1"/>
  <c r="Y166" i="1"/>
  <c r="Y162" i="1"/>
  <c r="Y73" i="1"/>
  <c r="Y69" i="1"/>
  <c r="Y65" i="1"/>
  <c r="Y74" i="1"/>
  <c r="Y70" i="1"/>
  <c r="Y66" i="1"/>
  <c r="Y75" i="1"/>
  <c r="Y71" i="1"/>
  <c r="Y67" i="1"/>
  <c r="Y63" i="1"/>
  <c r="Y59" i="1"/>
  <c r="Y60" i="1"/>
  <c r="Y56" i="1"/>
  <c r="Y61" i="1"/>
  <c r="Y57" i="1"/>
  <c r="Y72" i="1"/>
  <c r="Y68" i="1"/>
  <c r="Y64" i="1"/>
  <c r="Y62" i="1"/>
  <c r="Y58" i="1"/>
  <c r="Y55" i="1"/>
  <c r="Y51" i="1"/>
  <c r="Y47" i="1"/>
  <c r="Y43" i="1"/>
  <c r="Y39" i="1"/>
  <c r="Y35" i="1"/>
  <c r="Y52" i="1"/>
  <c r="Y48" i="1"/>
  <c r="Y44" i="1"/>
  <c r="Y40" i="1"/>
  <c r="Y36" i="1"/>
  <c r="Y53" i="1"/>
  <c r="Y49" i="1"/>
  <c r="Y45" i="1"/>
  <c r="Y54" i="1"/>
  <c r="Y50" i="1"/>
  <c r="Y46" i="1"/>
  <c r="Y30" i="1"/>
  <c r="Y26" i="1"/>
  <c r="Y42" i="1"/>
  <c r="Y38" i="1"/>
  <c r="Y34" i="1"/>
  <c r="Y31" i="1"/>
  <c r="Y27" i="1"/>
  <c r="Y41" i="1"/>
  <c r="Y37" i="1"/>
  <c r="Y32" i="1"/>
  <c r="Y28" i="1"/>
  <c r="Y33" i="1"/>
  <c r="Y29" i="1"/>
  <c r="Y25" i="1"/>
  <c r="H39" i="17"/>
  <c r="F39" i="17"/>
  <c r="A234" i="1"/>
  <c r="Y234" i="1"/>
  <c r="Y161" i="1"/>
  <c r="A79" i="1"/>
  <c r="B40" i="17"/>
  <c r="K40" i="17" s="1"/>
  <c r="O40" i="17" s="1"/>
  <c r="Y79" i="1"/>
  <c r="B40" i="14"/>
  <c r="A1" i="1"/>
  <c r="A5" i="1"/>
  <c r="L40" i="9"/>
  <c r="A322" i="1"/>
  <c r="AA316" i="1"/>
  <c r="AA318" i="1"/>
  <c r="Y308" i="1"/>
  <c r="A160" i="1"/>
  <c r="A308" i="1"/>
  <c r="A153" i="1"/>
  <c r="Y160" i="1"/>
  <c r="Y309" i="1" s="1"/>
  <c r="A314" i="1"/>
  <c r="Y322" i="1"/>
  <c r="Y314" i="1"/>
  <c r="Y5" i="1"/>
  <c r="Y153" i="1"/>
  <c r="H56" i="9" l="1"/>
  <c r="I56" i="9" s="1"/>
  <c r="Z166" i="1"/>
  <c r="AA166" i="1" s="1"/>
  <c r="Y240" i="1"/>
  <c r="Z240" i="1" s="1"/>
  <c r="AA240" i="1" s="1"/>
  <c r="Z174" i="1"/>
  <c r="AA174" i="1" s="1"/>
  <c r="Y248" i="1"/>
  <c r="Z248" i="1" s="1"/>
  <c r="AA248" i="1" s="1"/>
  <c r="Z167" i="1"/>
  <c r="AA167" i="1" s="1"/>
  <c r="Y241" i="1"/>
  <c r="Z241" i="1" s="1"/>
  <c r="AA241" i="1" s="1"/>
  <c r="Z183" i="1"/>
  <c r="AA183" i="1" s="1"/>
  <c r="Y257" i="1"/>
  <c r="Z257" i="1" s="1"/>
  <c r="AA257" i="1" s="1"/>
  <c r="Z178" i="1"/>
  <c r="AA178" i="1" s="1"/>
  <c r="Y252" i="1"/>
  <c r="Z252" i="1" s="1"/>
  <c r="AA252" i="1" s="1"/>
  <c r="Z194" i="1"/>
  <c r="AA194" i="1" s="1"/>
  <c r="Y268" i="1"/>
  <c r="Z268" i="1" s="1"/>
  <c r="AA268" i="1" s="1"/>
  <c r="Z185" i="1"/>
  <c r="AA185" i="1" s="1"/>
  <c r="Y259" i="1"/>
  <c r="Z259" i="1" s="1"/>
  <c r="AA259" i="1" s="1"/>
  <c r="Z172" i="1"/>
  <c r="AA172" i="1" s="1"/>
  <c r="Y246" i="1"/>
  <c r="Z246" i="1" s="1"/>
  <c r="AA246" i="1" s="1"/>
  <c r="Z188" i="1"/>
  <c r="AA188" i="1" s="1"/>
  <c r="Y262" i="1"/>
  <c r="Z262" i="1" s="1"/>
  <c r="AA262" i="1" s="1"/>
  <c r="Z206" i="1"/>
  <c r="AA206" i="1" s="1"/>
  <c r="Y280" i="1"/>
  <c r="Z280" i="1" s="1"/>
  <c r="AA280" i="1" s="1"/>
  <c r="Z209" i="1"/>
  <c r="AA209" i="1" s="1"/>
  <c r="Y283" i="1"/>
  <c r="Z283" i="1" s="1"/>
  <c r="AA283" i="1" s="1"/>
  <c r="Z204" i="1"/>
  <c r="AA204" i="1" s="1"/>
  <c r="Y278" i="1"/>
  <c r="Z278" i="1" s="1"/>
  <c r="AA278" i="1" s="1"/>
  <c r="Z203" i="1"/>
  <c r="AA203" i="1" s="1"/>
  <c r="Y277" i="1"/>
  <c r="Z277" i="1" s="1"/>
  <c r="AA277" i="1" s="1"/>
  <c r="Z218" i="1"/>
  <c r="AA218" i="1" s="1"/>
  <c r="Y292" i="1"/>
  <c r="Z292" i="1" s="1"/>
  <c r="AA292" i="1" s="1"/>
  <c r="Z219" i="1"/>
  <c r="AA219" i="1" s="1"/>
  <c r="Y293" i="1"/>
  <c r="Z293" i="1" s="1"/>
  <c r="AA293" i="1" s="1"/>
  <c r="Z216" i="1"/>
  <c r="AA216" i="1" s="1"/>
  <c r="Y290" i="1"/>
  <c r="Z290" i="1" s="1"/>
  <c r="AA290" i="1" s="1"/>
  <c r="Z229" i="1"/>
  <c r="AA229" i="1" s="1"/>
  <c r="Y303" i="1"/>
  <c r="Z303" i="1" s="1"/>
  <c r="AA303" i="1" s="1"/>
  <c r="Z170" i="1"/>
  <c r="AA170" i="1" s="1"/>
  <c r="Y244" i="1"/>
  <c r="Z244" i="1" s="1"/>
  <c r="AA244" i="1" s="1"/>
  <c r="Z164" i="1"/>
  <c r="AA164" i="1" s="1"/>
  <c r="Y238" i="1"/>
  <c r="Z238" i="1" s="1"/>
  <c r="AA238" i="1" s="1"/>
  <c r="Z171" i="1"/>
  <c r="AA171" i="1" s="1"/>
  <c r="Y245" i="1"/>
  <c r="Z245" i="1" s="1"/>
  <c r="AA245" i="1" s="1"/>
  <c r="Z187" i="1"/>
  <c r="AA187" i="1" s="1"/>
  <c r="Y261" i="1"/>
  <c r="Z261" i="1" s="1"/>
  <c r="AA261" i="1" s="1"/>
  <c r="Z182" i="1"/>
  <c r="AA182" i="1" s="1"/>
  <c r="Y256" i="1"/>
  <c r="Z256" i="1" s="1"/>
  <c r="AA256" i="1" s="1"/>
  <c r="Z173" i="1"/>
  <c r="AA173" i="1" s="1"/>
  <c r="Y247" i="1"/>
  <c r="Z247" i="1" s="1"/>
  <c r="AA247" i="1" s="1"/>
  <c r="Z189" i="1"/>
  <c r="AA189" i="1" s="1"/>
  <c r="Y263" i="1"/>
  <c r="Z263" i="1" s="1"/>
  <c r="AA263" i="1" s="1"/>
  <c r="Z176" i="1"/>
  <c r="AA176" i="1" s="1"/>
  <c r="Y250" i="1"/>
  <c r="Z250" i="1" s="1"/>
  <c r="AA250" i="1" s="1"/>
  <c r="Z192" i="1"/>
  <c r="AA192" i="1" s="1"/>
  <c r="Y266" i="1"/>
  <c r="Z266" i="1" s="1"/>
  <c r="AA266" i="1" s="1"/>
  <c r="Z210" i="1"/>
  <c r="AA210" i="1" s="1"/>
  <c r="Y284" i="1"/>
  <c r="Z284" i="1" s="1"/>
  <c r="AA284" i="1" s="1"/>
  <c r="Z213" i="1"/>
  <c r="AA213" i="1" s="1"/>
  <c r="Y287" i="1"/>
  <c r="Z287" i="1" s="1"/>
  <c r="AA287" i="1" s="1"/>
  <c r="Z208" i="1"/>
  <c r="AA208" i="1" s="1"/>
  <c r="Y282" i="1"/>
  <c r="Z282" i="1" s="1"/>
  <c r="AA282" i="1" s="1"/>
  <c r="Z207" i="1"/>
  <c r="AA207" i="1" s="1"/>
  <c r="Y281" i="1"/>
  <c r="Z281" i="1" s="1"/>
  <c r="AA281" i="1" s="1"/>
  <c r="Z222" i="1"/>
  <c r="AA222" i="1" s="1"/>
  <c r="Y296" i="1"/>
  <c r="Z296" i="1" s="1"/>
  <c r="AA296" i="1" s="1"/>
  <c r="Z223" i="1"/>
  <c r="AA223" i="1" s="1"/>
  <c r="Y297" i="1"/>
  <c r="Z297" i="1" s="1"/>
  <c r="AA297" i="1" s="1"/>
  <c r="Z230" i="1"/>
  <c r="AA230" i="1" s="1"/>
  <c r="Y304" i="1"/>
  <c r="Z304" i="1" s="1"/>
  <c r="AA304" i="1" s="1"/>
  <c r="Z220" i="1"/>
  <c r="AA220" i="1" s="1"/>
  <c r="Y294" i="1"/>
  <c r="Z294" i="1" s="1"/>
  <c r="AA294" i="1" s="1"/>
  <c r="Z165" i="1"/>
  <c r="AA165" i="1" s="1"/>
  <c r="Y239" i="1"/>
  <c r="Z239" i="1" s="1"/>
  <c r="AA239" i="1" s="1"/>
  <c r="Z168" i="1"/>
  <c r="AA168" i="1" s="1"/>
  <c r="Y242" i="1"/>
  <c r="Z242" i="1" s="1"/>
  <c r="AA242" i="1" s="1"/>
  <c r="Z175" i="1"/>
  <c r="AA175" i="1" s="1"/>
  <c r="Y249" i="1"/>
  <c r="Z249" i="1" s="1"/>
  <c r="AA249" i="1" s="1"/>
  <c r="Z191" i="1"/>
  <c r="AA191" i="1" s="1"/>
  <c r="Y265" i="1"/>
  <c r="Z265" i="1" s="1"/>
  <c r="AA265" i="1" s="1"/>
  <c r="Z186" i="1"/>
  <c r="AA186" i="1" s="1"/>
  <c r="Y260" i="1"/>
  <c r="Z260" i="1" s="1"/>
  <c r="AA260" i="1" s="1"/>
  <c r="Z177" i="1"/>
  <c r="AA177" i="1" s="1"/>
  <c r="Y251" i="1"/>
  <c r="Z251" i="1" s="1"/>
  <c r="AA251" i="1" s="1"/>
  <c r="Z193" i="1"/>
  <c r="AA193" i="1" s="1"/>
  <c r="Y267" i="1"/>
  <c r="Z267" i="1" s="1"/>
  <c r="AA267" i="1" s="1"/>
  <c r="Z180" i="1"/>
  <c r="AA180" i="1" s="1"/>
  <c r="Y254" i="1"/>
  <c r="Z254" i="1" s="1"/>
  <c r="AA254" i="1" s="1"/>
  <c r="Z198" i="1"/>
  <c r="AA198" i="1" s="1"/>
  <c r="Y272" i="1"/>
  <c r="Z272" i="1" s="1"/>
  <c r="AA272" i="1" s="1"/>
  <c r="Z201" i="1"/>
  <c r="AA201" i="1" s="1"/>
  <c r="Y275" i="1"/>
  <c r="Z275" i="1" s="1"/>
  <c r="AA275" i="1" s="1"/>
  <c r="Z196" i="1"/>
  <c r="AA196" i="1" s="1"/>
  <c r="Y270" i="1"/>
  <c r="Z270" i="1" s="1"/>
  <c r="AA270" i="1" s="1"/>
  <c r="Z214" i="1"/>
  <c r="AA214" i="1" s="1"/>
  <c r="Y288" i="1"/>
  <c r="Z288" i="1" s="1"/>
  <c r="AA288" i="1" s="1"/>
  <c r="Z211" i="1"/>
  <c r="AA211" i="1" s="1"/>
  <c r="Y285" i="1"/>
  <c r="Z285" i="1" s="1"/>
  <c r="AA285" i="1" s="1"/>
  <c r="Z226" i="1"/>
  <c r="AA226" i="1" s="1"/>
  <c r="Y300" i="1"/>
  <c r="Z300" i="1" s="1"/>
  <c r="AA300" i="1" s="1"/>
  <c r="Z227" i="1"/>
  <c r="AA227" i="1" s="1"/>
  <c r="Y301" i="1"/>
  <c r="Z301" i="1" s="1"/>
  <c r="AA301" i="1" s="1"/>
  <c r="Z221" i="1"/>
  <c r="AA221" i="1" s="1"/>
  <c r="Y295" i="1"/>
  <c r="Z295" i="1" s="1"/>
  <c r="AA295" i="1" s="1"/>
  <c r="Z224" i="1"/>
  <c r="AA224" i="1" s="1"/>
  <c r="Y298" i="1"/>
  <c r="Z298" i="1" s="1"/>
  <c r="AA298" i="1" s="1"/>
  <c r="Z162" i="1"/>
  <c r="AA162" i="1" s="1"/>
  <c r="Y236" i="1"/>
  <c r="Z236" i="1" s="1"/>
  <c r="AA236" i="1" s="1"/>
  <c r="Z169" i="1"/>
  <c r="AA169" i="1" s="1"/>
  <c r="Y243" i="1"/>
  <c r="Z243" i="1" s="1"/>
  <c r="AA243" i="1" s="1"/>
  <c r="Z163" i="1"/>
  <c r="AA163" i="1" s="1"/>
  <c r="Y237" i="1"/>
  <c r="Z237" i="1" s="1"/>
  <c r="AA237" i="1" s="1"/>
  <c r="Z179" i="1"/>
  <c r="AA179" i="1" s="1"/>
  <c r="Y253" i="1"/>
  <c r="Z253" i="1" s="1"/>
  <c r="AA253" i="1" s="1"/>
  <c r="Z195" i="1"/>
  <c r="AA195" i="1" s="1"/>
  <c r="Y269" i="1"/>
  <c r="Z269" i="1" s="1"/>
  <c r="AA269" i="1" s="1"/>
  <c r="Z190" i="1"/>
  <c r="AA190" i="1" s="1"/>
  <c r="Y264" i="1"/>
  <c r="Z264" i="1" s="1"/>
  <c r="AA264" i="1" s="1"/>
  <c r="Z181" i="1"/>
  <c r="AA181" i="1" s="1"/>
  <c r="Y255" i="1"/>
  <c r="Z255" i="1" s="1"/>
  <c r="AA255" i="1" s="1"/>
  <c r="Z197" i="1"/>
  <c r="AA197" i="1" s="1"/>
  <c r="Y271" i="1"/>
  <c r="Z271" i="1" s="1"/>
  <c r="AA271" i="1" s="1"/>
  <c r="Z184" i="1"/>
  <c r="AA184" i="1" s="1"/>
  <c r="Y258" i="1"/>
  <c r="Z258" i="1" s="1"/>
  <c r="AA258" i="1" s="1"/>
  <c r="Z202" i="1"/>
  <c r="AA202" i="1" s="1"/>
  <c r="Y276" i="1"/>
  <c r="Z276" i="1" s="1"/>
  <c r="AA276" i="1" s="1"/>
  <c r="Z205" i="1"/>
  <c r="AA205" i="1" s="1"/>
  <c r="Y279" i="1"/>
  <c r="Z279" i="1" s="1"/>
  <c r="AA279" i="1" s="1"/>
  <c r="Z200" i="1"/>
  <c r="AA200" i="1" s="1"/>
  <c r="Y274" i="1"/>
  <c r="Z274" i="1" s="1"/>
  <c r="AA274" i="1" s="1"/>
  <c r="Z199" i="1"/>
  <c r="AA199" i="1" s="1"/>
  <c r="Y273" i="1"/>
  <c r="Z273" i="1" s="1"/>
  <c r="AA273" i="1" s="1"/>
  <c r="Z215" i="1"/>
  <c r="AA215" i="1" s="1"/>
  <c r="Y289" i="1"/>
  <c r="Z289" i="1" s="1"/>
  <c r="AA289" i="1" s="1"/>
  <c r="Z217" i="1"/>
  <c r="AA217" i="1" s="1"/>
  <c r="Y291" i="1"/>
  <c r="Z291" i="1" s="1"/>
  <c r="AA291" i="1" s="1"/>
  <c r="Z212" i="1"/>
  <c r="AA212" i="1" s="1"/>
  <c r="Y286" i="1"/>
  <c r="Z286" i="1" s="1"/>
  <c r="AA286" i="1" s="1"/>
  <c r="Z225" i="1"/>
  <c r="AA225" i="1" s="1"/>
  <c r="Y299" i="1"/>
  <c r="Z299" i="1" s="1"/>
  <c r="AA299" i="1" s="1"/>
  <c r="Z228" i="1"/>
  <c r="AA228" i="1" s="1"/>
  <c r="Y302" i="1"/>
  <c r="Z302" i="1" s="1"/>
  <c r="AA302" i="1" s="1"/>
  <c r="Z161" i="1"/>
  <c r="AA161" i="1" s="1"/>
  <c r="Y235" i="1"/>
  <c r="Z28" i="1"/>
  <c r="AA28" i="1" s="1"/>
  <c r="Y102" i="1"/>
  <c r="Z102" i="1" s="1"/>
  <c r="AA102" i="1" s="1"/>
  <c r="Z27" i="1"/>
  <c r="AA27" i="1" s="1"/>
  <c r="Y101" i="1"/>
  <c r="Z101" i="1" s="1"/>
  <c r="AA101" i="1" s="1"/>
  <c r="Z42" i="1"/>
  <c r="AA42" i="1" s="1"/>
  <c r="Y116" i="1"/>
  <c r="Z116" i="1" s="1"/>
  <c r="AA116" i="1" s="1"/>
  <c r="Z50" i="1"/>
  <c r="AA50" i="1" s="1"/>
  <c r="Y124" i="1"/>
  <c r="Z124" i="1" s="1"/>
  <c r="AA124" i="1" s="1"/>
  <c r="Z53" i="1"/>
  <c r="AA53" i="1" s="1"/>
  <c r="Y127" i="1"/>
  <c r="Z127" i="1" s="1"/>
  <c r="AA127" i="1" s="1"/>
  <c r="Z48" i="1"/>
  <c r="AA48" i="1" s="1"/>
  <c r="Y122" i="1"/>
  <c r="Z122" i="1" s="1"/>
  <c r="AA122" i="1" s="1"/>
  <c r="Z43" i="1"/>
  <c r="AA43" i="1" s="1"/>
  <c r="Y117" i="1"/>
  <c r="Z117" i="1" s="1"/>
  <c r="AA117" i="1" s="1"/>
  <c r="Z58" i="1"/>
  <c r="AA58" i="1" s="1"/>
  <c r="Y132" i="1"/>
  <c r="Z132" i="1" s="1"/>
  <c r="AA132" i="1" s="1"/>
  <c r="Z72" i="1"/>
  <c r="AA72" i="1" s="1"/>
  <c r="Y146" i="1"/>
  <c r="Z146" i="1" s="1"/>
  <c r="AA146" i="1" s="1"/>
  <c r="Z60" i="1"/>
  <c r="AA60" i="1" s="1"/>
  <c r="Y134" i="1"/>
  <c r="Z134" i="1" s="1"/>
  <c r="AA134" i="1" s="1"/>
  <c r="Z71" i="1"/>
  <c r="AA71" i="1" s="1"/>
  <c r="Y145" i="1"/>
  <c r="Z145" i="1" s="1"/>
  <c r="AA145" i="1" s="1"/>
  <c r="Z74" i="1"/>
  <c r="AA74" i="1" s="1"/>
  <c r="Y148" i="1"/>
  <c r="Z148" i="1" s="1"/>
  <c r="AA148" i="1" s="1"/>
  <c r="Z25" i="1"/>
  <c r="AA25" i="1" s="1"/>
  <c r="Y99" i="1"/>
  <c r="Z99" i="1" s="1"/>
  <c r="AA99" i="1" s="1"/>
  <c r="Z32" i="1"/>
  <c r="AA32" i="1" s="1"/>
  <c r="Y106" i="1"/>
  <c r="Z106" i="1" s="1"/>
  <c r="AA106" i="1" s="1"/>
  <c r="Z31" i="1"/>
  <c r="AA31" i="1" s="1"/>
  <c r="Y105" i="1"/>
  <c r="Z105" i="1" s="1"/>
  <c r="AA105" i="1" s="1"/>
  <c r="Z26" i="1"/>
  <c r="AA26" i="1" s="1"/>
  <c r="Y100" i="1"/>
  <c r="Z100" i="1" s="1"/>
  <c r="AA100" i="1" s="1"/>
  <c r="Z54" i="1"/>
  <c r="AA54" i="1" s="1"/>
  <c r="Y128" i="1"/>
  <c r="Z128" i="1" s="1"/>
  <c r="AA128" i="1" s="1"/>
  <c r="Z36" i="1"/>
  <c r="AA36" i="1" s="1"/>
  <c r="Y110" i="1"/>
  <c r="Z110" i="1" s="1"/>
  <c r="AA110" i="1" s="1"/>
  <c r="Z52" i="1"/>
  <c r="AA52" i="1" s="1"/>
  <c r="Y126" i="1"/>
  <c r="Z126" i="1" s="1"/>
  <c r="AA126" i="1" s="1"/>
  <c r="Z47" i="1"/>
  <c r="AA47" i="1" s="1"/>
  <c r="Y121" i="1"/>
  <c r="Z121" i="1" s="1"/>
  <c r="AA121" i="1" s="1"/>
  <c r="Z62" i="1"/>
  <c r="AA62" i="1" s="1"/>
  <c r="Y136" i="1"/>
  <c r="Z136" i="1" s="1"/>
  <c r="AA136" i="1" s="1"/>
  <c r="Z57" i="1"/>
  <c r="AA57" i="1" s="1"/>
  <c r="Y131" i="1"/>
  <c r="Z131" i="1" s="1"/>
  <c r="AA131" i="1" s="1"/>
  <c r="Z59" i="1"/>
  <c r="AA59" i="1" s="1"/>
  <c r="Y133" i="1"/>
  <c r="Z133" i="1" s="1"/>
  <c r="AA133" i="1" s="1"/>
  <c r="Y149" i="1"/>
  <c r="Z149" i="1" s="1"/>
  <c r="AA149" i="1" s="1"/>
  <c r="Z65" i="1"/>
  <c r="AA65" i="1" s="1"/>
  <c r="Y139" i="1"/>
  <c r="Z139" i="1" s="1"/>
  <c r="AA139" i="1" s="1"/>
  <c r="Z29" i="1"/>
  <c r="AA29" i="1" s="1"/>
  <c r="Y103" i="1"/>
  <c r="Z103" i="1" s="1"/>
  <c r="AA103" i="1" s="1"/>
  <c r="Z37" i="1"/>
  <c r="AA37" i="1" s="1"/>
  <c r="Y111" i="1"/>
  <c r="Z111" i="1" s="1"/>
  <c r="AA111" i="1" s="1"/>
  <c r="Z34" i="1"/>
  <c r="AA34" i="1" s="1"/>
  <c r="Y108" i="1"/>
  <c r="Z108" i="1" s="1"/>
  <c r="AA108" i="1" s="1"/>
  <c r="Z30" i="1"/>
  <c r="AA30" i="1" s="1"/>
  <c r="Y104" i="1"/>
  <c r="Z104" i="1" s="1"/>
  <c r="AA104" i="1" s="1"/>
  <c r="Z45" i="1"/>
  <c r="AA45" i="1" s="1"/>
  <c r="Y119" i="1"/>
  <c r="Z119" i="1" s="1"/>
  <c r="AA119" i="1" s="1"/>
  <c r="Z40" i="1"/>
  <c r="AA40" i="1" s="1"/>
  <c r="Y114" i="1"/>
  <c r="Z114" i="1" s="1"/>
  <c r="AA114" i="1" s="1"/>
  <c r="Z35" i="1"/>
  <c r="AA35" i="1" s="1"/>
  <c r="Y109" i="1"/>
  <c r="Z109" i="1" s="1"/>
  <c r="AA109" i="1" s="1"/>
  <c r="Z51" i="1"/>
  <c r="AA51" i="1" s="1"/>
  <c r="Y125" i="1"/>
  <c r="Z125" i="1" s="1"/>
  <c r="AA125" i="1" s="1"/>
  <c r="Z64" i="1"/>
  <c r="AA64" i="1" s="1"/>
  <c r="Y138" i="1"/>
  <c r="Z138" i="1" s="1"/>
  <c r="AA138" i="1" s="1"/>
  <c r="Z61" i="1"/>
  <c r="AA61" i="1" s="1"/>
  <c r="Y135" i="1"/>
  <c r="Z135" i="1" s="1"/>
  <c r="AA135" i="1" s="1"/>
  <c r="Z63" i="1"/>
  <c r="AA63" i="1" s="1"/>
  <c r="Y137" i="1"/>
  <c r="Z137" i="1" s="1"/>
  <c r="AA137" i="1" s="1"/>
  <c r="Z66" i="1"/>
  <c r="AA66" i="1" s="1"/>
  <c r="Y140" i="1"/>
  <c r="Z140" i="1" s="1"/>
  <c r="AA140" i="1" s="1"/>
  <c r="Z69" i="1"/>
  <c r="AA69" i="1" s="1"/>
  <c r="Y143" i="1"/>
  <c r="Z143" i="1" s="1"/>
  <c r="AA143" i="1" s="1"/>
  <c r="Z33" i="1"/>
  <c r="AA33" i="1" s="1"/>
  <c r="Y107" i="1"/>
  <c r="Z107" i="1" s="1"/>
  <c r="AA107" i="1" s="1"/>
  <c r="Z41" i="1"/>
  <c r="AA41" i="1" s="1"/>
  <c r="Y115" i="1"/>
  <c r="Z115" i="1" s="1"/>
  <c r="AA115" i="1" s="1"/>
  <c r="Z38" i="1"/>
  <c r="AA38" i="1" s="1"/>
  <c r="Y112" i="1"/>
  <c r="Z112" i="1" s="1"/>
  <c r="AA112" i="1" s="1"/>
  <c r="Z46" i="1"/>
  <c r="AA46" i="1" s="1"/>
  <c r="Y120" i="1"/>
  <c r="Z120" i="1" s="1"/>
  <c r="AA120" i="1" s="1"/>
  <c r="Z49" i="1"/>
  <c r="AA49" i="1" s="1"/>
  <c r="Y123" i="1"/>
  <c r="Z123" i="1" s="1"/>
  <c r="AA123" i="1" s="1"/>
  <c r="Z44" i="1"/>
  <c r="AA44" i="1" s="1"/>
  <c r="Y118" i="1"/>
  <c r="Z118" i="1" s="1"/>
  <c r="AA118" i="1" s="1"/>
  <c r="Z39" i="1"/>
  <c r="AA39" i="1" s="1"/>
  <c r="Y113" i="1"/>
  <c r="Z113" i="1" s="1"/>
  <c r="AA113" i="1" s="1"/>
  <c r="Z55" i="1"/>
  <c r="AA55" i="1" s="1"/>
  <c r="Y129" i="1"/>
  <c r="Z129" i="1" s="1"/>
  <c r="AA129" i="1" s="1"/>
  <c r="Z68" i="1"/>
  <c r="AA68" i="1" s="1"/>
  <c r="Y142" i="1"/>
  <c r="Z142" i="1" s="1"/>
  <c r="AA142" i="1" s="1"/>
  <c r="Z56" i="1"/>
  <c r="AA56" i="1" s="1"/>
  <c r="Y130" i="1"/>
  <c r="Z130" i="1" s="1"/>
  <c r="AA130" i="1" s="1"/>
  <c r="Z67" i="1"/>
  <c r="AA67" i="1" s="1"/>
  <c r="Y141" i="1"/>
  <c r="Z141" i="1" s="1"/>
  <c r="AA141" i="1" s="1"/>
  <c r="Z70" i="1"/>
  <c r="AA70" i="1" s="1"/>
  <c r="Y144" i="1"/>
  <c r="Z144" i="1" s="1"/>
  <c r="AA144" i="1" s="1"/>
  <c r="Z73" i="1"/>
  <c r="AA73" i="1" s="1"/>
  <c r="Y147" i="1"/>
  <c r="Z147" i="1" s="1"/>
  <c r="AA147" i="1" s="1"/>
  <c r="Z75" i="1"/>
  <c r="AA75" i="1" s="1"/>
  <c r="M40" i="17"/>
  <c r="P40" i="17"/>
  <c r="N40" i="17"/>
  <c r="G40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H40" i="17"/>
  <c r="E40" i="17"/>
  <c r="F40" i="17"/>
  <c r="B41" i="17"/>
  <c r="K41" i="17" s="1"/>
  <c r="O41" i="17" s="1"/>
  <c r="B41" i="14"/>
  <c r="L41" i="9"/>
  <c r="Z309" i="1"/>
  <c r="H57" i="9" l="1"/>
  <c r="I57" i="9" s="1"/>
  <c r="Z231" i="1"/>
  <c r="AA231" i="1" s="1"/>
  <c r="N41" i="17"/>
  <c r="P41" i="17"/>
  <c r="G41" i="17"/>
  <c r="I37" i="17"/>
  <c r="L37" i="17" s="1"/>
  <c r="I33" i="17"/>
  <c r="L33" i="17" s="1"/>
  <c r="I29" i="17"/>
  <c r="L29" i="17" s="1"/>
  <c r="I25" i="17"/>
  <c r="L25" i="17" s="1"/>
  <c r="I21" i="17"/>
  <c r="I17" i="17"/>
  <c r="I13" i="17"/>
  <c r="I9" i="17"/>
  <c r="I5" i="17"/>
  <c r="I32" i="17"/>
  <c r="L32" i="17" s="1"/>
  <c r="I24" i="17"/>
  <c r="L24" i="17" s="1"/>
  <c r="I12" i="17"/>
  <c r="L12" i="17" s="1"/>
  <c r="I39" i="17"/>
  <c r="L39" i="17" s="1"/>
  <c r="I35" i="17"/>
  <c r="L35" i="17" s="1"/>
  <c r="I31" i="17"/>
  <c r="L31" i="17" s="1"/>
  <c r="I27" i="17"/>
  <c r="L27" i="17" s="1"/>
  <c r="I23" i="17"/>
  <c r="L23" i="17" s="1"/>
  <c r="I19" i="17"/>
  <c r="I15" i="17"/>
  <c r="I11" i="17"/>
  <c r="I7" i="17"/>
  <c r="I36" i="17"/>
  <c r="L36" i="17" s="1"/>
  <c r="I28" i="17"/>
  <c r="L28" i="17" s="1"/>
  <c r="I20" i="17"/>
  <c r="L20" i="17" s="1"/>
  <c r="I16" i="17"/>
  <c r="L16" i="17" s="1"/>
  <c r="I8" i="17"/>
  <c r="L8" i="17" s="1"/>
  <c r="I4" i="17"/>
  <c r="L4" i="17" s="1"/>
  <c r="I38" i="17"/>
  <c r="L38" i="17" s="1"/>
  <c r="I34" i="17"/>
  <c r="L34" i="17" s="1"/>
  <c r="I30" i="17"/>
  <c r="L30" i="17" s="1"/>
  <c r="I26" i="17"/>
  <c r="L26" i="17" s="1"/>
  <c r="I22" i="17"/>
  <c r="L22" i="17" s="1"/>
  <c r="I18" i="17"/>
  <c r="L18" i="17" s="1"/>
  <c r="I14" i="17"/>
  <c r="L14" i="17" s="1"/>
  <c r="I10" i="17"/>
  <c r="L10" i="17" s="1"/>
  <c r="I6" i="17"/>
  <c r="L6" i="17" s="1"/>
  <c r="I40" i="17"/>
  <c r="L40" i="17" s="1"/>
  <c r="H41" i="17"/>
  <c r="E41" i="17"/>
  <c r="I3" i="17"/>
  <c r="F41" i="17"/>
  <c r="B42" i="17"/>
  <c r="K42" i="17" s="1"/>
  <c r="O42" i="17" s="1"/>
  <c r="AA309" i="1"/>
  <c r="B42" i="14"/>
  <c r="L42" i="9"/>
  <c r="H58" i="9" l="1"/>
  <c r="I58" i="9" s="1"/>
  <c r="O33" i="17"/>
  <c r="O39" i="17"/>
  <c r="N33" i="17"/>
  <c r="M41" i="17"/>
  <c r="M27" i="17"/>
  <c r="M29" i="17"/>
  <c r="N30" i="17"/>
  <c r="P33" i="17"/>
  <c r="M33" i="17"/>
  <c r="N27" i="17"/>
  <c r="M31" i="17"/>
  <c r="N39" i="17"/>
  <c r="M37" i="17"/>
  <c r="M35" i="17"/>
  <c r="N36" i="17"/>
  <c r="P39" i="17"/>
  <c r="P42" i="17"/>
  <c r="M42" i="17"/>
  <c r="M25" i="17"/>
  <c r="M39" i="17"/>
  <c r="G42" i="17"/>
  <c r="L9" i="17"/>
  <c r="L15" i="17"/>
  <c r="L13" i="17"/>
  <c r="M15" i="17" s="1"/>
  <c r="L19" i="17"/>
  <c r="M21" i="17" s="1"/>
  <c r="L17" i="17"/>
  <c r="M19" i="17" s="1"/>
  <c r="L11" i="17"/>
  <c r="M13" i="17" s="1"/>
  <c r="L7" i="17"/>
  <c r="M9" i="17" s="1"/>
  <c r="L5" i="17"/>
  <c r="M7" i="17" s="1"/>
  <c r="L21" i="17"/>
  <c r="O27" i="17" s="1"/>
  <c r="L3" i="17"/>
  <c r="I41" i="17"/>
  <c r="L41" i="17" s="1"/>
  <c r="N42" i="17" s="1"/>
  <c r="H42" i="17"/>
  <c r="E42" i="17"/>
  <c r="F42" i="17"/>
  <c r="B43" i="17"/>
  <c r="K43" i="17" s="1"/>
  <c r="O43" i="17" s="1"/>
  <c r="B43" i="14"/>
  <c r="L43" i="9"/>
  <c r="H59" i="9" l="1"/>
  <c r="I59" i="9" s="1"/>
  <c r="O9" i="17"/>
  <c r="O15" i="17"/>
  <c r="O21" i="17"/>
  <c r="N15" i="17"/>
  <c r="N9" i="17"/>
  <c r="N43" i="17"/>
  <c r="P43" i="17"/>
  <c r="M5" i="17"/>
  <c r="N6" i="17"/>
  <c r="P9" i="17"/>
  <c r="M17" i="17"/>
  <c r="N18" i="17"/>
  <c r="P21" i="17"/>
  <c r="M23" i="17"/>
  <c r="N24" i="17"/>
  <c r="P27" i="17"/>
  <c r="M11" i="17"/>
  <c r="N12" i="17"/>
  <c r="P15" i="17"/>
  <c r="N21" i="17"/>
  <c r="G43" i="17"/>
  <c r="I42" i="17"/>
  <c r="L42" i="17" s="1"/>
  <c r="M43" i="17" s="1"/>
  <c r="H43" i="17"/>
  <c r="E43" i="17"/>
  <c r="F43" i="17"/>
  <c r="B44" i="17"/>
  <c r="K44" i="17" s="1"/>
  <c r="O44" i="17" s="1"/>
  <c r="B44" i="14"/>
  <c r="L44" i="9"/>
  <c r="H60" i="9" l="1"/>
  <c r="I60" i="9" s="1"/>
  <c r="M44" i="17"/>
  <c r="N44" i="17"/>
  <c r="P44" i="17"/>
  <c r="I43" i="17"/>
  <c r="L43" i="17" s="1"/>
  <c r="H44" i="17"/>
  <c r="F44" i="17"/>
  <c r="B45" i="17"/>
  <c r="K45" i="17" s="1"/>
  <c r="B45" i="14"/>
  <c r="L45" i="9"/>
  <c r="H61" i="9" l="1"/>
  <c r="I61" i="9" s="1"/>
  <c r="H45" i="17"/>
  <c r="F45" i="17"/>
  <c r="B46" i="17"/>
  <c r="K46" i="17" s="1"/>
  <c r="O46" i="17" s="1"/>
  <c r="B46" i="14"/>
  <c r="L46" i="9"/>
  <c r="H62" i="9" l="1"/>
  <c r="I62" i="9" s="1"/>
  <c r="P46" i="17"/>
  <c r="M46" i="17"/>
  <c r="N46" i="17"/>
  <c r="H46" i="17"/>
  <c r="F46" i="17"/>
  <c r="B47" i="17"/>
  <c r="K47" i="17" s="1"/>
  <c r="O47" i="17" s="1"/>
  <c r="B47" i="14"/>
  <c r="L47" i="9"/>
  <c r="H63" i="9" l="1"/>
  <c r="I63" i="9" s="1"/>
  <c r="N47" i="17"/>
  <c r="P47" i="17"/>
  <c r="H47" i="17"/>
  <c r="F47" i="17"/>
  <c r="B48" i="17"/>
  <c r="K48" i="17" s="1"/>
  <c r="O48" i="17" s="1"/>
  <c r="B48" i="14"/>
  <c r="L48" i="9"/>
  <c r="H64" i="9" l="1"/>
  <c r="I64" i="9" s="1"/>
  <c r="M48" i="17"/>
  <c r="P48" i="17"/>
  <c r="H48" i="17"/>
  <c r="F48" i="17"/>
  <c r="B49" i="17"/>
  <c r="K49" i="17" s="1"/>
  <c r="O49" i="17" s="1"/>
  <c r="B49" i="14"/>
  <c r="L49" i="9"/>
  <c r="H65" i="9" l="1"/>
  <c r="I65" i="9" s="1"/>
  <c r="N49" i="17"/>
  <c r="P49" i="17"/>
  <c r="H49" i="17"/>
  <c r="F49" i="17"/>
  <c r="B50" i="17"/>
  <c r="K50" i="17" s="1"/>
  <c r="O50" i="17" s="1"/>
  <c r="B50" i="14"/>
  <c r="L50" i="9"/>
  <c r="H66" i="9" l="1"/>
  <c r="I66" i="9" s="1"/>
  <c r="P50" i="17"/>
  <c r="M50" i="17"/>
  <c r="N50" i="17"/>
  <c r="H50" i="17"/>
  <c r="F50" i="17"/>
  <c r="B51" i="17"/>
  <c r="K51" i="17" s="1"/>
  <c r="B51" i="14"/>
  <c r="L51" i="9"/>
  <c r="H67" i="9" l="1"/>
  <c r="I67" i="9" s="1"/>
  <c r="H51" i="17"/>
  <c r="F51" i="17"/>
  <c r="B52" i="17"/>
  <c r="K52" i="17" s="1"/>
  <c r="O52" i="17" s="1"/>
  <c r="B52" i="14"/>
  <c r="L52" i="9"/>
  <c r="H68" i="9" l="1"/>
  <c r="I68" i="9" s="1"/>
  <c r="M52" i="17"/>
  <c r="N52" i="17"/>
  <c r="P52" i="17"/>
  <c r="H52" i="17"/>
  <c r="F52" i="17"/>
  <c r="B53" i="17"/>
  <c r="K53" i="17" s="1"/>
  <c r="O53" i="17" s="1"/>
  <c r="B53" i="14"/>
  <c r="L53" i="9"/>
  <c r="X6" i="1"/>
  <c r="X80" i="1" s="1"/>
  <c r="B8" i="1"/>
  <c r="B82" i="1" s="1"/>
  <c r="U6" i="1"/>
  <c r="U80" i="1" s="1"/>
  <c r="B13" i="1"/>
  <c r="B87" i="1" s="1"/>
  <c r="H24" i="1"/>
  <c r="H98" i="1" s="1"/>
  <c r="B10" i="1"/>
  <c r="B84" i="1" s="1"/>
  <c r="B18" i="1"/>
  <c r="B92" i="1" s="1"/>
  <c r="Y6" i="1"/>
  <c r="Y80" i="1" s="1"/>
  <c r="S6" i="1"/>
  <c r="S80" i="1" s="1"/>
  <c r="N6" i="1"/>
  <c r="N80" i="1" s="1"/>
  <c r="P6" i="1"/>
  <c r="P80" i="1" s="1"/>
  <c r="T6" i="1"/>
  <c r="T80" i="1" s="1"/>
  <c r="K6" i="1"/>
  <c r="K80" i="1" s="1"/>
  <c r="O6" i="1"/>
  <c r="O80" i="1" s="1"/>
  <c r="V6" i="1"/>
  <c r="V80" i="1" s="1"/>
  <c r="I6" i="1"/>
  <c r="I80" i="1" s="1"/>
  <c r="F6" i="1"/>
  <c r="F80" i="1" s="1"/>
  <c r="W6" i="1"/>
  <c r="W80" i="1" s="1"/>
  <c r="R6" i="1"/>
  <c r="R80" i="1" s="1"/>
  <c r="E6" i="1"/>
  <c r="E80" i="1" s="1"/>
  <c r="M6" i="1"/>
  <c r="M80" i="1" s="1"/>
  <c r="D6" i="1"/>
  <c r="D80" i="1" s="1"/>
  <c r="G6" i="1"/>
  <c r="G80" i="1" s="1"/>
  <c r="C6" i="1"/>
  <c r="C80" i="1" s="1"/>
  <c r="H6" i="1"/>
  <c r="H80" i="1" s="1"/>
  <c r="J6" i="1"/>
  <c r="J80" i="1" s="1"/>
  <c r="Q6" i="1"/>
  <c r="Q80" i="1" s="1"/>
  <c r="L6" i="1"/>
  <c r="L80" i="1" s="1"/>
  <c r="B6" i="1"/>
  <c r="B80" i="1" s="1"/>
  <c r="H69" i="9" l="1"/>
  <c r="I69" i="9" s="1"/>
  <c r="E305" i="1"/>
  <c r="G47" i="17" s="1"/>
  <c r="G305" i="1"/>
  <c r="G49" i="17" s="1"/>
  <c r="H305" i="1"/>
  <c r="G50" i="17" s="1"/>
  <c r="F305" i="1"/>
  <c r="G48" i="17" s="1"/>
  <c r="N53" i="17"/>
  <c r="P53" i="17"/>
  <c r="H53" i="17"/>
  <c r="F53" i="17"/>
  <c r="W305" i="1"/>
  <c r="O305" i="1"/>
  <c r="N305" i="1"/>
  <c r="J305" i="1"/>
  <c r="G52" i="17" s="1"/>
  <c r="M305" i="1"/>
  <c r="K305" i="1"/>
  <c r="G53" i="17" s="1"/>
  <c r="S305" i="1"/>
  <c r="L305" i="1"/>
  <c r="I305" i="1"/>
  <c r="G51" i="17" s="1"/>
  <c r="T305" i="1"/>
  <c r="Y305" i="1"/>
  <c r="U305" i="1"/>
  <c r="X305" i="1"/>
  <c r="Q305" i="1"/>
  <c r="R305" i="1"/>
  <c r="V305" i="1"/>
  <c r="P305" i="1"/>
  <c r="C305" i="1"/>
  <c r="G45" i="17" s="1"/>
  <c r="D305" i="1"/>
  <c r="G46" i="17" s="1"/>
  <c r="B54" i="17"/>
  <c r="K54" i="17" s="1"/>
  <c r="O54" i="17" s="1"/>
  <c r="B54" i="14"/>
  <c r="L54" i="9"/>
  <c r="O20" i="1"/>
  <c r="O94" i="1" s="1"/>
  <c r="F21" i="1"/>
  <c r="F95" i="1" s="1"/>
  <c r="B19" i="1"/>
  <c r="B93" i="1" s="1"/>
  <c r="E15" i="1"/>
  <c r="E89" i="1" s="1"/>
  <c r="B16" i="1"/>
  <c r="B90" i="1" s="1"/>
  <c r="C16" i="1"/>
  <c r="C90" i="1" s="1"/>
  <c r="D16" i="1"/>
  <c r="D90" i="1" s="1"/>
  <c r="E16" i="1"/>
  <c r="E90" i="1" s="1"/>
  <c r="F16" i="1"/>
  <c r="F90" i="1" s="1"/>
  <c r="G16" i="1"/>
  <c r="G90" i="1" s="1"/>
  <c r="H16" i="1"/>
  <c r="H90" i="1" s="1"/>
  <c r="I16" i="1"/>
  <c r="I90" i="1" s="1"/>
  <c r="J16" i="1"/>
  <c r="J90" i="1" s="1"/>
  <c r="K16" i="1"/>
  <c r="K90" i="1" s="1"/>
  <c r="L16" i="1"/>
  <c r="L90" i="1" s="1"/>
  <c r="M16" i="1"/>
  <c r="M90" i="1" s="1"/>
  <c r="N16" i="1"/>
  <c r="N90" i="1" s="1"/>
  <c r="O16" i="1"/>
  <c r="O90" i="1" s="1"/>
  <c r="P16" i="1"/>
  <c r="P90" i="1" s="1"/>
  <c r="Q16" i="1"/>
  <c r="Q90" i="1" s="1"/>
  <c r="R16" i="1"/>
  <c r="R90" i="1" s="1"/>
  <c r="S16" i="1"/>
  <c r="S90" i="1" s="1"/>
  <c r="T16" i="1"/>
  <c r="T90" i="1" s="1"/>
  <c r="U16" i="1"/>
  <c r="U90" i="1" s="1"/>
  <c r="V16" i="1"/>
  <c r="V90" i="1" s="1"/>
  <c r="W16" i="1"/>
  <c r="W90" i="1" s="1"/>
  <c r="X16" i="1"/>
  <c r="X90" i="1" s="1"/>
  <c r="Y16" i="1"/>
  <c r="Y90" i="1" s="1"/>
  <c r="B20" i="1"/>
  <c r="B94" i="1" s="1"/>
  <c r="B24" i="1"/>
  <c r="B98" i="1" s="1"/>
  <c r="B21" i="1"/>
  <c r="B95" i="1" s="1"/>
  <c r="Y15" i="1"/>
  <c r="Y89" i="1" s="1"/>
  <c r="G13" i="1"/>
  <c r="G87" i="1" s="1"/>
  <c r="M24" i="1"/>
  <c r="M98" i="1" s="1"/>
  <c r="I24" i="1"/>
  <c r="I98" i="1" s="1"/>
  <c r="D24" i="1"/>
  <c r="D98" i="1" s="1"/>
  <c r="E24" i="1"/>
  <c r="E98" i="1" s="1"/>
  <c r="W24" i="1"/>
  <c r="W98" i="1" s="1"/>
  <c r="S24" i="1"/>
  <c r="S98" i="1" s="1"/>
  <c r="L20" i="1"/>
  <c r="L94" i="1" s="1"/>
  <c r="G20" i="1"/>
  <c r="G94" i="1" s="1"/>
  <c r="T20" i="1"/>
  <c r="T94" i="1" s="1"/>
  <c r="R20" i="1"/>
  <c r="R94" i="1" s="1"/>
  <c r="P20" i="1"/>
  <c r="P94" i="1" s="1"/>
  <c r="Y20" i="1"/>
  <c r="Y94" i="1" s="1"/>
  <c r="X14" i="1"/>
  <c r="X88" i="1" s="1"/>
  <c r="V14" i="1"/>
  <c r="V88" i="1" s="1"/>
  <c r="R14" i="1"/>
  <c r="R88" i="1" s="1"/>
  <c r="S14" i="1"/>
  <c r="S88" i="1" s="1"/>
  <c r="I14" i="1"/>
  <c r="I88" i="1" s="1"/>
  <c r="B15" i="1"/>
  <c r="B89" i="1" s="1"/>
  <c r="X15" i="1"/>
  <c r="X89" i="1" s="1"/>
  <c r="T15" i="1"/>
  <c r="T89" i="1" s="1"/>
  <c r="P15" i="1"/>
  <c r="P89" i="1" s="1"/>
  <c r="L15" i="1"/>
  <c r="L89" i="1" s="1"/>
  <c r="H15" i="1"/>
  <c r="H89" i="1" s="1"/>
  <c r="D15" i="1"/>
  <c r="D89" i="1" s="1"/>
  <c r="Y21" i="1"/>
  <c r="Y95" i="1" s="1"/>
  <c r="U21" i="1"/>
  <c r="U95" i="1" s="1"/>
  <c r="Q21" i="1"/>
  <c r="Q95" i="1" s="1"/>
  <c r="M21" i="1"/>
  <c r="M95" i="1" s="1"/>
  <c r="I21" i="1"/>
  <c r="I95" i="1" s="1"/>
  <c r="E21" i="1"/>
  <c r="E95" i="1" s="1"/>
  <c r="O24" i="1"/>
  <c r="O98" i="1" s="1"/>
  <c r="Q24" i="1"/>
  <c r="Q98" i="1" s="1"/>
  <c r="X24" i="1"/>
  <c r="X98" i="1" s="1"/>
  <c r="C24" i="1"/>
  <c r="C98" i="1" s="1"/>
  <c r="Y24" i="1"/>
  <c r="Y98" i="1" s="1"/>
  <c r="K24" i="1"/>
  <c r="K98" i="1" s="1"/>
  <c r="M20" i="1"/>
  <c r="M94" i="1" s="1"/>
  <c r="U20" i="1"/>
  <c r="U94" i="1" s="1"/>
  <c r="K20" i="1"/>
  <c r="K94" i="1" s="1"/>
  <c r="N20" i="1"/>
  <c r="N94" i="1" s="1"/>
  <c r="V20" i="1"/>
  <c r="V94" i="1" s="1"/>
  <c r="Y14" i="1"/>
  <c r="Y88" i="1" s="1"/>
  <c r="U14" i="1"/>
  <c r="U88" i="1" s="1"/>
  <c r="W14" i="1"/>
  <c r="W88" i="1" s="1"/>
  <c r="K14" i="1"/>
  <c r="K88" i="1" s="1"/>
  <c r="D14" i="1"/>
  <c r="D88" i="1" s="1"/>
  <c r="N14" i="1"/>
  <c r="N88" i="1" s="1"/>
  <c r="W15" i="1"/>
  <c r="W89" i="1" s="1"/>
  <c r="S15" i="1"/>
  <c r="S89" i="1" s="1"/>
  <c r="O15" i="1"/>
  <c r="O89" i="1" s="1"/>
  <c r="K15" i="1"/>
  <c r="K89" i="1" s="1"/>
  <c r="G15" i="1"/>
  <c r="G89" i="1" s="1"/>
  <c r="C15" i="1"/>
  <c r="C89" i="1" s="1"/>
  <c r="X21" i="1"/>
  <c r="X95" i="1" s="1"/>
  <c r="T21" i="1"/>
  <c r="T95" i="1" s="1"/>
  <c r="P21" i="1"/>
  <c r="P95" i="1" s="1"/>
  <c r="L21" i="1"/>
  <c r="L95" i="1" s="1"/>
  <c r="H21" i="1"/>
  <c r="H95" i="1" s="1"/>
  <c r="D21" i="1"/>
  <c r="D95" i="1" s="1"/>
  <c r="B14" i="1"/>
  <c r="B88" i="1" s="1"/>
  <c r="J24" i="1"/>
  <c r="J98" i="1" s="1"/>
  <c r="G24" i="1"/>
  <c r="G98" i="1" s="1"/>
  <c r="T24" i="1"/>
  <c r="T98" i="1" s="1"/>
  <c r="P24" i="1"/>
  <c r="P98" i="1" s="1"/>
  <c r="V24" i="1"/>
  <c r="V98" i="1" s="1"/>
  <c r="W20" i="1"/>
  <c r="W94" i="1" s="1"/>
  <c r="I20" i="1"/>
  <c r="I94" i="1" s="1"/>
  <c r="S20" i="1"/>
  <c r="S94" i="1" s="1"/>
  <c r="F20" i="1"/>
  <c r="F94" i="1" s="1"/>
  <c r="H20" i="1"/>
  <c r="H94" i="1" s="1"/>
  <c r="Q20" i="1"/>
  <c r="Q94" i="1" s="1"/>
  <c r="G14" i="1"/>
  <c r="G88" i="1" s="1"/>
  <c r="E14" i="1"/>
  <c r="E88" i="1" s="1"/>
  <c r="J14" i="1"/>
  <c r="J88" i="1" s="1"/>
  <c r="Q14" i="1"/>
  <c r="Q88" i="1" s="1"/>
  <c r="O14" i="1"/>
  <c r="O88" i="1" s="1"/>
  <c r="P14" i="1"/>
  <c r="P88" i="1" s="1"/>
  <c r="V15" i="1"/>
  <c r="V89" i="1" s="1"/>
  <c r="R15" i="1"/>
  <c r="R89" i="1" s="1"/>
  <c r="N15" i="1"/>
  <c r="N89" i="1" s="1"/>
  <c r="J15" i="1"/>
  <c r="J89" i="1" s="1"/>
  <c r="F15" i="1"/>
  <c r="F89" i="1" s="1"/>
  <c r="W21" i="1"/>
  <c r="W95" i="1" s="1"/>
  <c r="S21" i="1"/>
  <c r="S95" i="1" s="1"/>
  <c r="O21" i="1"/>
  <c r="O95" i="1" s="1"/>
  <c r="K21" i="1"/>
  <c r="K95" i="1" s="1"/>
  <c r="G21" i="1"/>
  <c r="G95" i="1" s="1"/>
  <c r="C21" i="1"/>
  <c r="C95" i="1" s="1"/>
  <c r="F24" i="1"/>
  <c r="F98" i="1" s="1"/>
  <c r="R24" i="1"/>
  <c r="R98" i="1" s="1"/>
  <c r="N24" i="1"/>
  <c r="N98" i="1" s="1"/>
  <c r="U24" i="1"/>
  <c r="U98" i="1" s="1"/>
  <c r="L24" i="1"/>
  <c r="L98" i="1" s="1"/>
  <c r="X20" i="1"/>
  <c r="X94" i="1" s="1"/>
  <c r="E20" i="1"/>
  <c r="E94" i="1" s="1"/>
  <c r="D20" i="1"/>
  <c r="D94" i="1" s="1"/>
  <c r="C20" i="1"/>
  <c r="C94" i="1" s="1"/>
  <c r="J20" i="1"/>
  <c r="J94" i="1" s="1"/>
  <c r="M14" i="1"/>
  <c r="M88" i="1" s="1"/>
  <c r="L14" i="1"/>
  <c r="L88" i="1" s="1"/>
  <c r="T14" i="1"/>
  <c r="T88" i="1" s="1"/>
  <c r="H14" i="1"/>
  <c r="H88" i="1" s="1"/>
  <c r="F14" i="1"/>
  <c r="F88" i="1" s="1"/>
  <c r="C14" i="1"/>
  <c r="C88" i="1" s="1"/>
  <c r="U15" i="1"/>
  <c r="U89" i="1" s="1"/>
  <c r="Q15" i="1"/>
  <c r="Q89" i="1" s="1"/>
  <c r="M15" i="1"/>
  <c r="M89" i="1" s="1"/>
  <c r="I15" i="1"/>
  <c r="I89" i="1" s="1"/>
  <c r="V21" i="1"/>
  <c r="V95" i="1" s="1"/>
  <c r="R21" i="1"/>
  <c r="R95" i="1" s="1"/>
  <c r="N21" i="1"/>
  <c r="N95" i="1" s="1"/>
  <c r="J21" i="1"/>
  <c r="J95" i="1" s="1"/>
  <c r="F12" i="1"/>
  <c r="F86" i="1" s="1"/>
  <c r="G12" i="1"/>
  <c r="G86" i="1" s="1"/>
  <c r="H12" i="1"/>
  <c r="H86" i="1" s="1"/>
  <c r="I12" i="1"/>
  <c r="I86" i="1" s="1"/>
  <c r="W12" i="1"/>
  <c r="W86" i="1" s="1"/>
  <c r="Q12" i="1"/>
  <c r="Q86" i="1" s="1"/>
  <c r="O12" i="1"/>
  <c r="O86" i="1" s="1"/>
  <c r="R12" i="1"/>
  <c r="R86" i="1" s="1"/>
  <c r="T12" i="1"/>
  <c r="T86" i="1" s="1"/>
  <c r="C12" i="1"/>
  <c r="C86" i="1" s="1"/>
  <c r="K12" i="1"/>
  <c r="K86" i="1" s="1"/>
  <c r="V12" i="1"/>
  <c r="V86" i="1" s="1"/>
  <c r="D12" i="1"/>
  <c r="D86" i="1" s="1"/>
  <c r="J12" i="1"/>
  <c r="J86" i="1" s="1"/>
  <c r="P12" i="1"/>
  <c r="P86" i="1" s="1"/>
  <c r="S12" i="1"/>
  <c r="S86" i="1" s="1"/>
  <c r="M12" i="1"/>
  <c r="M86" i="1" s="1"/>
  <c r="N12" i="1"/>
  <c r="N86" i="1" s="1"/>
  <c r="U12" i="1"/>
  <c r="U86" i="1" s="1"/>
  <c r="X12" i="1"/>
  <c r="X86" i="1" s="1"/>
  <c r="L12" i="1"/>
  <c r="L86" i="1" s="1"/>
  <c r="Y12" i="1"/>
  <c r="Y86" i="1" s="1"/>
  <c r="E12" i="1"/>
  <c r="E86" i="1" s="1"/>
  <c r="B12" i="1"/>
  <c r="B86" i="1" s="1"/>
  <c r="Z6" i="1"/>
  <c r="G17" i="1"/>
  <c r="G91" i="1" s="1"/>
  <c r="C17" i="1"/>
  <c r="C91" i="1" s="1"/>
  <c r="X17" i="1"/>
  <c r="X91" i="1" s="1"/>
  <c r="D17" i="1"/>
  <c r="D91" i="1" s="1"/>
  <c r="S17" i="1"/>
  <c r="S91" i="1" s="1"/>
  <c r="K17" i="1"/>
  <c r="K91" i="1" s="1"/>
  <c r="E17" i="1"/>
  <c r="E91" i="1" s="1"/>
  <c r="Q17" i="1"/>
  <c r="Q91" i="1" s="1"/>
  <c r="L17" i="1"/>
  <c r="L91" i="1" s="1"/>
  <c r="R17" i="1"/>
  <c r="R91" i="1" s="1"/>
  <c r="Y17" i="1"/>
  <c r="Y91" i="1" s="1"/>
  <c r="V17" i="1"/>
  <c r="V91" i="1" s="1"/>
  <c r="H17" i="1"/>
  <c r="H91" i="1" s="1"/>
  <c r="W17" i="1"/>
  <c r="W91" i="1" s="1"/>
  <c r="F17" i="1"/>
  <c r="F91" i="1" s="1"/>
  <c r="I17" i="1"/>
  <c r="I91" i="1" s="1"/>
  <c r="J17" i="1"/>
  <c r="J91" i="1" s="1"/>
  <c r="P17" i="1"/>
  <c r="P91" i="1" s="1"/>
  <c r="O17" i="1"/>
  <c r="O91" i="1" s="1"/>
  <c r="U17" i="1"/>
  <c r="U91" i="1" s="1"/>
  <c r="N17" i="1"/>
  <c r="N91" i="1" s="1"/>
  <c r="M17" i="1"/>
  <c r="M91" i="1" s="1"/>
  <c r="T17" i="1"/>
  <c r="T91" i="1" s="1"/>
  <c r="B17" i="1"/>
  <c r="B91" i="1" s="1"/>
  <c r="H9" i="1"/>
  <c r="H83" i="1" s="1"/>
  <c r="W9" i="1"/>
  <c r="W83" i="1" s="1"/>
  <c r="Y9" i="1"/>
  <c r="Y83" i="1" s="1"/>
  <c r="R9" i="1"/>
  <c r="R83" i="1" s="1"/>
  <c r="S9" i="1"/>
  <c r="S83" i="1" s="1"/>
  <c r="P9" i="1"/>
  <c r="P83" i="1" s="1"/>
  <c r="M9" i="1"/>
  <c r="M83" i="1" s="1"/>
  <c r="F9" i="1"/>
  <c r="F83" i="1" s="1"/>
  <c r="L9" i="1"/>
  <c r="L83" i="1" s="1"/>
  <c r="D9" i="1"/>
  <c r="D83" i="1" s="1"/>
  <c r="X9" i="1"/>
  <c r="X83" i="1" s="1"/>
  <c r="U9" i="1"/>
  <c r="U83" i="1" s="1"/>
  <c r="N9" i="1"/>
  <c r="N83" i="1" s="1"/>
  <c r="O9" i="1"/>
  <c r="O83" i="1" s="1"/>
  <c r="E9" i="1"/>
  <c r="E83" i="1" s="1"/>
  <c r="I9" i="1"/>
  <c r="I83" i="1" s="1"/>
  <c r="C9" i="1"/>
  <c r="C83" i="1" s="1"/>
  <c r="V9" i="1"/>
  <c r="V83" i="1" s="1"/>
  <c r="G9" i="1"/>
  <c r="G83" i="1" s="1"/>
  <c r="T9" i="1"/>
  <c r="T83" i="1" s="1"/>
  <c r="Q9" i="1"/>
  <c r="Q83" i="1" s="1"/>
  <c r="J9" i="1"/>
  <c r="J83" i="1" s="1"/>
  <c r="K9" i="1"/>
  <c r="K83" i="1" s="1"/>
  <c r="B9" i="1"/>
  <c r="B83" i="1" s="1"/>
  <c r="I23" i="1"/>
  <c r="I97" i="1" s="1"/>
  <c r="E23" i="1"/>
  <c r="E97" i="1" s="1"/>
  <c r="M23" i="1"/>
  <c r="M97" i="1" s="1"/>
  <c r="L23" i="1"/>
  <c r="L97" i="1" s="1"/>
  <c r="G23" i="1"/>
  <c r="G97" i="1" s="1"/>
  <c r="R23" i="1"/>
  <c r="R97" i="1" s="1"/>
  <c r="O23" i="1"/>
  <c r="O97" i="1" s="1"/>
  <c r="D23" i="1"/>
  <c r="D97" i="1" s="1"/>
  <c r="V23" i="1"/>
  <c r="V97" i="1" s="1"/>
  <c r="Y23" i="1"/>
  <c r="Y97" i="1" s="1"/>
  <c r="S23" i="1"/>
  <c r="S97" i="1" s="1"/>
  <c r="F23" i="1"/>
  <c r="F97" i="1" s="1"/>
  <c r="T23" i="1"/>
  <c r="T97" i="1" s="1"/>
  <c r="W23" i="1"/>
  <c r="W97" i="1" s="1"/>
  <c r="J23" i="1"/>
  <c r="J97" i="1" s="1"/>
  <c r="H23" i="1"/>
  <c r="H97" i="1" s="1"/>
  <c r="K23" i="1"/>
  <c r="K97" i="1" s="1"/>
  <c r="X23" i="1"/>
  <c r="X97" i="1" s="1"/>
  <c r="N23" i="1"/>
  <c r="N97" i="1" s="1"/>
  <c r="Q23" i="1"/>
  <c r="Q97" i="1" s="1"/>
  <c r="P23" i="1"/>
  <c r="P97" i="1" s="1"/>
  <c r="U23" i="1"/>
  <c r="U97" i="1" s="1"/>
  <c r="C23" i="1"/>
  <c r="C97" i="1" s="1"/>
  <c r="B23" i="1"/>
  <c r="B97" i="1" s="1"/>
  <c r="P7" i="1"/>
  <c r="P81" i="1" s="1"/>
  <c r="M7" i="1"/>
  <c r="M81" i="1" s="1"/>
  <c r="F7" i="1"/>
  <c r="F81" i="1" s="1"/>
  <c r="G7" i="1"/>
  <c r="G81" i="1" s="1"/>
  <c r="D7" i="1"/>
  <c r="D81" i="1" s="1"/>
  <c r="X7" i="1"/>
  <c r="X81" i="1" s="1"/>
  <c r="U7" i="1"/>
  <c r="U81" i="1" s="1"/>
  <c r="N7" i="1"/>
  <c r="N81" i="1" s="1"/>
  <c r="O7" i="1"/>
  <c r="O81" i="1" s="1"/>
  <c r="L7" i="1"/>
  <c r="L81" i="1" s="1"/>
  <c r="I7" i="1"/>
  <c r="I81" i="1" s="1"/>
  <c r="C7" i="1"/>
  <c r="C81" i="1" s="1"/>
  <c r="V7" i="1"/>
  <c r="V81" i="1" s="1"/>
  <c r="W7" i="1"/>
  <c r="W81" i="1" s="1"/>
  <c r="T7" i="1"/>
  <c r="T81" i="1" s="1"/>
  <c r="Q7" i="1"/>
  <c r="Q81" i="1" s="1"/>
  <c r="J7" i="1"/>
  <c r="J81" i="1" s="1"/>
  <c r="K7" i="1"/>
  <c r="K81" i="1" s="1"/>
  <c r="H7" i="1"/>
  <c r="H81" i="1" s="1"/>
  <c r="E7" i="1"/>
  <c r="E81" i="1" s="1"/>
  <c r="Y7" i="1"/>
  <c r="Y81" i="1" s="1"/>
  <c r="R7" i="1"/>
  <c r="R81" i="1" s="1"/>
  <c r="S7" i="1"/>
  <c r="S81" i="1" s="1"/>
  <c r="B7" i="1"/>
  <c r="B81" i="1" s="1"/>
  <c r="S10" i="1"/>
  <c r="S84" i="1" s="1"/>
  <c r="N10" i="1"/>
  <c r="N84" i="1" s="1"/>
  <c r="I10" i="1"/>
  <c r="I84" i="1" s="1"/>
  <c r="D10" i="1"/>
  <c r="D84" i="1" s="1"/>
  <c r="V10" i="1"/>
  <c r="V84" i="1" s="1"/>
  <c r="Q10" i="1"/>
  <c r="Q84" i="1" s="1"/>
  <c r="L10" i="1"/>
  <c r="L84" i="1" s="1"/>
  <c r="G10" i="1"/>
  <c r="G84" i="1" s="1"/>
  <c r="Y10" i="1"/>
  <c r="Y84" i="1" s="1"/>
  <c r="T10" i="1"/>
  <c r="T84" i="1" s="1"/>
  <c r="O10" i="1"/>
  <c r="O84" i="1" s="1"/>
  <c r="J10" i="1"/>
  <c r="J84" i="1" s="1"/>
  <c r="E10" i="1"/>
  <c r="E84" i="1" s="1"/>
  <c r="W10" i="1"/>
  <c r="W84" i="1" s="1"/>
  <c r="R10" i="1"/>
  <c r="R84" i="1" s="1"/>
  <c r="M10" i="1"/>
  <c r="M84" i="1" s="1"/>
  <c r="H10" i="1"/>
  <c r="H84" i="1" s="1"/>
  <c r="C10" i="1"/>
  <c r="C84" i="1" s="1"/>
  <c r="U10" i="1"/>
  <c r="U84" i="1" s="1"/>
  <c r="P10" i="1"/>
  <c r="P84" i="1" s="1"/>
  <c r="K10" i="1"/>
  <c r="K84" i="1" s="1"/>
  <c r="F10" i="1"/>
  <c r="F84" i="1" s="1"/>
  <c r="X10" i="1"/>
  <c r="X84" i="1" s="1"/>
  <c r="D13" i="1"/>
  <c r="D87" i="1" s="1"/>
  <c r="R13" i="1"/>
  <c r="R87" i="1" s="1"/>
  <c r="J13" i="1"/>
  <c r="J87" i="1" s="1"/>
  <c r="E13" i="1"/>
  <c r="E87" i="1" s="1"/>
  <c r="W13" i="1"/>
  <c r="W87" i="1" s="1"/>
  <c r="Q13" i="1"/>
  <c r="Q87" i="1" s="1"/>
  <c r="K13" i="1"/>
  <c r="K87" i="1" s="1"/>
  <c r="I13" i="1"/>
  <c r="I87" i="1" s="1"/>
  <c r="Y13" i="1"/>
  <c r="Y87" i="1" s="1"/>
  <c r="O13" i="1"/>
  <c r="O87" i="1" s="1"/>
  <c r="T13" i="1"/>
  <c r="T87" i="1" s="1"/>
  <c r="U13" i="1"/>
  <c r="U87" i="1" s="1"/>
  <c r="H13" i="1"/>
  <c r="H87" i="1" s="1"/>
  <c r="X13" i="1"/>
  <c r="X87" i="1" s="1"/>
  <c r="N13" i="1"/>
  <c r="N87" i="1" s="1"/>
  <c r="V13" i="1"/>
  <c r="V87" i="1" s="1"/>
  <c r="S13" i="1"/>
  <c r="S87" i="1" s="1"/>
  <c r="F13" i="1"/>
  <c r="F87" i="1" s="1"/>
  <c r="L13" i="1"/>
  <c r="L87" i="1" s="1"/>
  <c r="P13" i="1"/>
  <c r="P87" i="1" s="1"/>
  <c r="M13" i="1"/>
  <c r="M87" i="1" s="1"/>
  <c r="S18" i="1"/>
  <c r="S92" i="1" s="1"/>
  <c r="U18" i="1"/>
  <c r="U92" i="1" s="1"/>
  <c r="Q18" i="1"/>
  <c r="Q92" i="1" s="1"/>
  <c r="M18" i="1"/>
  <c r="M92" i="1" s="1"/>
  <c r="C18" i="1"/>
  <c r="C92" i="1" s="1"/>
  <c r="N18" i="1"/>
  <c r="N92" i="1" s="1"/>
  <c r="O18" i="1"/>
  <c r="O92" i="1" s="1"/>
  <c r="K18" i="1"/>
  <c r="K92" i="1" s="1"/>
  <c r="Y18" i="1"/>
  <c r="Y92" i="1" s="1"/>
  <c r="H18" i="1"/>
  <c r="H92" i="1" s="1"/>
  <c r="E18" i="1"/>
  <c r="E92" i="1" s="1"/>
  <c r="J18" i="1"/>
  <c r="J92" i="1" s="1"/>
  <c r="F18" i="1"/>
  <c r="F92" i="1" s="1"/>
  <c r="R18" i="1"/>
  <c r="R92" i="1" s="1"/>
  <c r="W18" i="1"/>
  <c r="W92" i="1" s="1"/>
  <c r="D18" i="1"/>
  <c r="D92" i="1" s="1"/>
  <c r="P18" i="1"/>
  <c r="P92" i="1" s="1"/>
  <c r="L18" i="1"/>
  <c r="L92" i="1" s="1"/>
  <c r="I18" i="1"/>
  <c r="I92" i="1" s="1"/>
  <c r="V18" i="1"/>
  <c r="V92" i="1" s="1"/>
  <c r="T18" i="1"/>
  <c r="T92" i="1" s="1"/>
  <c r="X18" i="1"/>
  <c r="X92" i="1" s="1"/>
  <c r="G18" i="1"/>
  <c r="G92" i="1" s="1"/>
  <c r="D8" i="1"/>
  <c r="D82" i="1" s="1"/>
  <c r="O8" i="1"/>
  <c r="O82" i="1" s="1"/>
  <c r="P8" i="1"/>
  <c r="P82" i="1" s="1"/>
  <c r="S8" i="1"/>
  <c r="S82" i="1" s="1"/>
  <c r="V8" i="1"/>
  <c r="V82" i="1" s="1"/>
  <c r="L8" i="1"/>
  <c r="L82" i="1" s="1"/>
  <c r="U8" i="1"/>
  <c r="U82" i="1" s="1"/>
  <c r="T8" i="1"/>
  <c r="T82" i="1" s="1"/>
  <c r="H8" i="1"/>
  <c r="H82" i="1" s="1"/>
  <c r="C8" i="1"/>
  <c r="C82" i="1" s="1"/>
  <c r="M8" i="1"/>
  <c r="M82" i="1" s="1"/>
  <c r="Q8" i="1"/>
  <c r="Q82" i="1" s="1"/>
  <c r="E8" i="1"/>
  <c r="E82" i="1" s="1"/>
  <c r="X8" i="1"/>
  <c r="X82" i="1" s="1"/>
  <c r="N8" i="1"/>
  <c r="N82" i="1" s="1"/>
  <c r="Y8" i="1"/>
  <c r="Y82" i="1" s="1"/>
  <c r="I8" i="1"/>
  <c r="I82" i="1" s="1"/>
  <c r="R8" i="1"/>
  <c r="R82" i="1" s="1"/>
  <c r="F8" i="1"/>
  <c r="F82" i="1" s="1"/>
  <c r="K8" i="1"/>
  <c r="K82" i="1" s="1"/>
  <c r="W8" i="1"/>
  <c r="W82" i="1" s="1"/>
  <c r="G8" i="1"/>
  <c r="G82" i="1" s="1"/>
  <c r="J8" i="1"/>
  <c r="J82" i="1" s="1"/>
  <c r="X19" i="1"/>
  <c r="X93" i="1" s="1"/>
  <c r="F19" i="1"/>
  <c r="F93" i="1" s="1"/>
  <c r="M19" i="1"/>
  <c r="M93" i="1" s="1"/>
  <c r="T19" i="1"/>
  <c r="T93" i="1" s="1"/>
  <c r="D19" i="1"/>
  <c r="D93" i="1" s="1"/>
  <c r="H19" i="1"/>
  <c r="H93" i="1" s="1"/>
  <c r="N19" i="1"/>
  <c r="N93" i="1" s="1"/>
  <c r="P19" i="1"/>
  <c r="P93" i="1" s="1"/>
  <c r="W19" i="1"/>
  <c r="W93" i="1" s="1"/>
  <c r="I19" i="1"/>
  <c r="I93" i="1" s="1"/>
  <c r="U19" i="1"/>
  <c r="U93" i="1" s="1"/>
  <c r="V19" i="1"/>
  <c r="V93" i="1" s="1"/>
  <c r="Y19" i="1"/>
  <c r="Y93" i="1" s="1"/>
  <c r="Q19" i="1"/>
  <c r="Q93" i="1" s="1"/>
  <c r="O19" i="1"/>
  <c r="O93" i="1" s="1"/>
  <c r="C19" i="1"/>
  <c r="C93" i="1" s="1"/>
  <c r="E19" i="1"/>
  <c r="E93" i="1" s="1"/>
  <c r="G19" i="1"/>
  <c r="G93" i="1" s="1"/>
  <c r="R19" i="1"/>
  <c r="R93" i="1" s="1"/>
  <c r="K19" i="1"/>
  <c r="K93" i="1" s="1"/>
  <c r="S19" i="1"/>
  <c r="S93" i="1" s="1"/>
  <c r="L19" i="1"/>
  <c r="L93" i="1" s="1"/>
  <c r="J19" i="1"/>
  <c r="J93" i="1" s="1"/>
  <c r="C13" i="1"/>
  <c r="C87" i="1" s="1"/>
  <c r="R11" i="1"/>
  <c r="R85" i="1" s="1"/>
  <c r="B11" i="1"/>
  <c r="B85" i="1" s="1"/>
  <c r="D11" i="1"/>
  <c r="D85" i="1" s="1"/>
  <c r="K11" i="1"/>
  <c r="K85" i="1" s="1"/>
  <c r="N11" i="1"/>
  <c r="N85" i="1" s="1"/>
  <c r="X11" i="1"/>
  <c r="X85" i="1" s="1"/>
  <c r="C11" i="1"/>
  <c r="C85" i="1" s="1"/>
  <c r="F11" i="1"/>
  <c r="F85" i="1" s="1"/>
  <c r="J11" i="1"/>
  <c r="J85" i="1" s="1"/>
  <c r="P11" i="1"/>
  <c r="P85" i="1" s="1"/>
  <c r="W11" i="1"/>
  <c r="W85" i="1" s="1"/>
  <c r="T11" i="1"/>
  <c r="T85" i="1" s="1"/>
  <c r="U11" i="1"/>
  <c r="U85" i="1" s="1"/>
  <c r="E11" i="1"/>
  <c r="E85" i="1" s="1"/>
  <c r="O11" i="1"/>
  <c r="O85" i="1" s="1"/>
  <c r="L11" i="1"/>
  <c r="L85" i="1" s="1"/>
  <c r="G11" i="1"/>
  <c r="G85" i="1" s="1"/>
  <c r="Q11" i="1"/>
  <c r="Q85" i="1" s="1"/>
  <c r="V11" i="1"/>
  <c r="V85" i="1" s="1"/>
  <c r="Y11" i="1"/>
  <c r="Y85" i="1" s="1"/>
  <c r="M11" i="1"/>
  <c r="M85" i="1" s="1"/>
  <c r="I11" i="1"/>
  <c r="I85" i="1" s="1"/>
  <c r="S11" i="1"/>
  <c r="S85" i="1" s="1"/>
  <c r="H11" i="1"/>
  <c r="H85" i="1" s="1"/>
  <c r="J22" i="1"/>
  <c r="J96" i="1" s="1"/>
  <c r="O22" i="1"/>
  <c r="O96" i="1" s="1"/>
  <c r="M22" i="1"/>
  <c r="M96" i="1" s="1"/>
  <c r="B22" i="1"/>
  <c r="B96" i="1" s="1"/>
  <c r="Q22" i="1"/>
  <c r="Q96" i="1" s="1"/>
  <c r="I22" i="1"/>
  <c r="I96" i="1" s="1"/>
  <c r="F22" i="1"/>
  <c r="F96" i="1" s="1"/>
  <c r="T22" i="1"/>
  <c r="T96" i="1" s="1"/>
  <c r="D22" i="1"/>
  <c r="D96" i="1" s="1"/>
  <c r="R22" i="1"/>
  <c r="R96" i="1" s="1"/>
  <c r="E22" i="1"/>
  <c r="E96" i="1" s="1"/>
  <c r="Y22" i="1"/>
  <c r="Y96" i="1" s="1"/>
  <c r="C22" i="1"/>
  <c r="C96" i="1" s="1"/>
  <c r="W22" i="1"/>
  <c r="W96" i="1" s="1"/>
  <c r="G22" i="1"/>
  <c r="G96" i="1" s="1"/>
  <c r="H22" i="1"/>
  <c r="H96" i="1" s="1"/>
  <c r="K22" i="1"/>
  <c r="K96" i="1" s="1"/>
  <c r="P22" i="1"/>
  <c r="P96" i="1" s="1"/>
  <c r="N22" i="1"/>
  <c r="N96" i="1" s="1"/>
  <c r="S22" i="1"/>
  <c r="S96" i="1" s="1"/>
  <c r="L22" i="1"/>
  <c r="L96" i="1" s="1"/>
  <c r="U22" i="1"/>
  <c r="U96" i="1" s="1"/>
  <c r="V22" i="1"/>
  <c r="V96" i="1" s="1"/>
  <c r="X22" i="1"/>
  <c r="X96" i="1" s="1"/>
  <c r="H70" i="9" l="1"/>
  <c r="I70" i="9" s="1"/>
  <c r="AA6" i="1"/>
  <c r="P54" i="17"/>
  <c r="M54" i="17"/>
  <c r="G54" i="17"/>
  <c r="H54" i="17"/>
  <c r="F54" i="17"/>
  <c r="Z80" i="1"/>
  <c r="Z235" i="1"/>
  <c r="B305" i="1"/>
  <c r="G44" i="17" s="1"/>
  <c r="B55" i="17"/>
  <c r="K55" i="17" s="1"/>
  <c r="O55" i="17" s="1"/>
  <c r="B150" i="1"/>
  <c r="E44" i="17" s="1"/>
  <c r="Z98" i="1"/>
  <c r="AA98" i="1" s="1"/>
  <c r="Z97" i="1"/>
  <c r="AA97" i="1" s="1"/>
  <c r="U150" i="1"/>
  <c r="Z84" i="1"/>
  <c r="AA84" i="1" s="1"/>
  <c r="Y150" i="1"/>
  <c r="J150" i="1"/>
  <c r="E52" i="17" s="1"/>
  <c r="I52" i="17" s="1"/>
  <c r="L52" i="17" s="1"/>
  <c r="V150" i="1"/>
  <c r="O150" i="1"/>
  <c r="D150" i="1"/>
  <c r="P150" i="1"/>
  <c r="Z82" i="1"/>
  <c r="AA82" i="1" s="1"/>
  <c r="E150" i="1"/>
  <c r="E47" i="17" s="1"/>
  <c r="I47" i="17" s="1"/>
  <c r="L47" i="17" s="1"/>
  <c r="Q150" i="1"/>
  <c r="C150" i="1"/>
  <c r="E45" i="17" s="1"/>
  <c r="I45" i="17" s="1"/>
  <c r="L45" i="17" s="1"/>
  <c r="N150" i="1"/>
  <c r="G150" i="1"/>
  <c r="E49" i="17" s="1"/>
  <c r="I49" i="17" s="1"/>
  <c r="L49" i="17" s="1"/>
  <c r="Z92" i="1"/>
  <c r="AA92" i="1" s="1"/>
  <c r="I150" i="1"/>
  <c r="E51" i="17" s="1"/>
  <c r="I51" i="17" s="1"/>
  <c r="L51" i="17" s="1"/>
  <c r="M53" i="17" s="1"/>
  <c r="F150" i="1"/>
  <c r="E48" i="17" s="1"/>
  <c r="I48" i="17" s="1"/>
  <c r="L48" i="17" s="1"/>
  <c r="H150" i="1"/>
  <c r="E50" i="17" s="1"/>
  <c r="I50" i="17" s="1"/>
  <c r="L50" i="17" s="1"/>
  <c r="Z87" i="1"/>
  <c r="AA87" i="1" s="1"/>
  <c r="T150" i="1"/>
  <c r="S150" i="1"/>
  <c r="R150" i="1"/>
  <c r="K150" i="1"/>
  <c r="E53" i="17" s="1"/>
  <c r="I53" i="17" s="1"/>
  <c r="L53" i="17" s="1"/>
  <c r="W150" i="1"/>
  <c r="L150" i="1"/>
  <c r="X150" i="1"/>
  <c r="M150" i="1"/>
  <c r="Z96" i="1"/>
  <c r="AA96" i="1" s="1"/>
  <c r="Z85" i="1"/>
  <c r="AA85" i="1" s="1"/>
  <c r="Z81" i="1"/>
  <c r="AA81" i="1" s="1"/>
  <c r="Z83" i="1"/>
  <c r="AA83" i="1" s="1"/>
  <c r="Z91" i="1"/>
  <c r="AA91" i="1" s="1"/>
  <c r="Z88" i="1"/>
  <c r="AA88" i="1" s="1"/>
  <c r="Z94" i="1"/>
  <c r="AA94" i="1" s="1"/>
  <c r="Z86" i="1"/>
  <c r="AA86" i="1" s="1"/>
  <c r="Z95" i="1"/>
  <c r="AA95" i="1" s="1"/>
  <c r="Z89" i="1"/>
  <c r="AA89" i="1" s="1"/>
  <c r="Z90" i="1"/>
  <c r="AA90" i="1" s="1"/>
  <c r="Z93" i="1"/>
  <c r="AA93" i="1" s="1"/>
  <c r="B55" i="14"/>
  <c r="L55" i="9"/>
  <c r="Z16" i="1"/>
  <c r="AA16" i="1" s="1"/>
  <c r="Z13" i="1"/>
  <c r="AA13" i="1" s="1"/>
  <c r="Z12" i="1"/>
  <c r="AA12" i="1" s="1"/>
  <c r="Z21" i="1"/>
  <c r="AA21" i="1" s="1"/>
  <c r="Z20" i="1"/>
  <c r="AA20" i="1" s="1"/>
  <c r="Z24" i="1"/>
  <c r="AA24" i="1" s="1"/>
  <c r="Z19" i="1"/>
  <c r="AA19" i="1" s="1"/>
  <c r="Z8" i="1"/>
  <c r="AA8" i="1" s="1"/>
  <c r="E76" i="1"/>
  <c r="E155" i="1" s="1"/>
  <c r="C76" i="1"/>
  <c r="C155" i="1" s="1"/>
  <c r="N76" i="1"/>
  <c r="N155" i="1" s="1"/>
  <c r="Z23" i="1"/>
  <c r="AA23" i="1" s="1"/>
  <c r="Z17" i="1"/>
  <c r="AA17" i="1" s="1"/>
  <c r="S76" i="1"/>
  <c r="S155" i="1" s="1"/>
  <c r="H76" i="1"/>
  <c r="H155" i="1" s="1"/>
  <c r="U76" i="1"/>
  <c r="U155" i="1" s="1"/>
  <c r="F76" i="1"/>
  <c r="F155" i="1" s="1"/>
  <c r="R76" i="1"/>
  <c r="R155" i="1" s="1"/>
  <c r="K76" i="1"/>
  <c r="K155" i="1" s="1"/>
  <c r="W76" i="1"/>
  <c r="W155" i="1" s="1"/>
  <c r="L76" i="1"/>
  <c r="L155" i="1" s="1"/>
  <c r="X76" i="1"/>
  <c r="X155" i="1" s="1"/>
  <c r="M76" i="1"/>
  <c r="M155" i="1" s="1"/>
  <c r="Z14" i="1"/>
  <c r="AA14" i="1" s="1"/>
  <c r="Z18" i="1"/>
  <c r="AA18" i="1" s="1"/>
  <c r="Z10" i="1"/>
  <c r="AA10" i="1" s="1"/>
  <c r="J76" i="1"/>
  <c r="J155" i="1" s="1"/>
  <c r="O76" i="1"/>
  <c r="O155" i="1" s="1"/>
  <c r="D76" i="1"/>
  <c r="Z15" i="1"/>
  <c r="AA15" i="1" s="1"/>
  <c r="Z22" i="1"/>
  <c r="AA22" i="1" s="1"/>
  <c r="Y76" i="1"/>
  <c r="Y155" i="1" s="1"/>
  <c r="V76" i="1"/>
  <c r="V155" i="1" s="1"/>
  <c r="P76" i="1"/>
  <c r="P155" i="1" s="1"/>
  <c r="Z7" i="1"/>
  <c r="AA7" i="1" s="1"/>
  <c r="B76" i="1"/>
  <c r="B155" i="1" s="1"/>
  <c r="Q76" i="1"/>
  <c r="Q155" i="1" s="1"/>
  <c r="G76" i="1"/>
  <c r="G155" i="1" s="1"/>
  <c r="Z11" i="1"/>
  <c r="AA11" i="1" s="1"/>
  <c r="T76" i="1"/>
  <c r="T155" i="1" s="1"/>
  <c r="I76" i="1"/>
  <c r="I155" i="1" s="1"/>
  <c r="Z9" i="1"/>
  <c r="AA9" i="1" s="1"/>
  <c r="E54" i="17" l="1"/>
  <c r="I54" i="17" s="1"/>
  <c r="L54" i="17" s="1"/>
  <c r="M55" i="17" s="1"/>
  <c r="D155" i="1"/>
  <c r="Z155" i="1" s="1"/>
  <c r="AA155" i="1" s="1"/>
  <c r="E46" i="17"/>
  <c r="I46" i="17" s="1"/>
  <c r="L46" i="17" s="1"/>
  <c r="O51" i="17" s="1"/>
  <c r="H71" i="9"/>
  <c r="I71" i="9" s="1"/>
  <c r="AB305" i="1"/>
  <c r="AB150" i="1"/>
  <c r="AA80" i="1"/>
  <c r="AB76" i="1"/>
  <c r="M51" i="17"/>
  <c r="M49" i="17"/>
  <c r="N54" i="17"/>
  <c r="N51" i="17"/>
  <c r="N55" i="17"/>
  <c r="P55" i="17"/>
  <c r="I44" i="17"/>
  <c r="L44" i="17" s="1"/>
  <c r="E55" i="17"/>
  <c r="G55" i="17"/>
  <c r="H55" i="17"/>
  <c r="F55" i="17"/>
  <c r="Z305" i="1"/>
  <c r="AA305" i="1" s="1"/>
  <c r="AA235" i="1"/>
  <c r="B56" i="17"/>
  <c r="K56" i="17" s="1"/>
  <c r="O56" i="17" s="1"/>
  <c r="Z150" i="1"/>
  <c r="B56" i="14"/>
  <c r="L56" i="9"/>
  <c r="Z76" i="1"/>
  <c r="AA76" i="1" s="1"/>
  <c r="M47" i="17" l="1"/>
  <c r="N48" i="17"/>
  <c r="H72" i="9"/>
  <c r="I72" i="9" s="1"/>
  <c r="P51" i="17"/>
  <c r="O45" i="17"/>
  <c r="M56" i="17"/>
  <c r="N56" i="17"/>
  <c r="P56" i="17"/>
  <c r="N45" i="17"/>
  <c r="P45" i="17"/>
  <c r="M45" i="17"/>
  <c r="I55" i="17"/>
  <c r="L55" i="17" s="1"/>
  <c r="E56" i="17"/>
  <c r="G56" i="17"/>
  <c r="H56" i="17"/>
  <c r="F56" i="17"/>
  <c r="B57" i="17"/>
  <c r="K57" i="17" s="1"/>
  <c r="AA150" i="1"/>
  <c r="B57" i="14"/>
  <c r="L57" i="9"/>
  <c r="H73" i="9" l="1"/>
  <c r="I73" i="9" s="1"/>
  <c r="I56" i="17"/>
  <c r="L56" i="17" s="1"/>
  <c r="N57" i="17" s="1"/>
  <c r="E57" i="17"/>
  <c r="G57" i="17"/>
  <c r="H57" i="17"/>
  <c r="F57" i="17"/>
  <c r="B58" i="17"/>
  <c r="K58" i="17" s="1"/>
  <c r="O58" i="17" s="1"/>
  <c r="B58" i="14"/>
  <c r="L58" i="9"/>
  <c r="D231" i="1"/>
  <c r="D310" i="1" l="1"/>
  <c r="D311" i="1" s="1"/>
  <c r="D316" i="1" s="1"/>
  <c r="H74" i="9"/>
  <c r="I74" i="9" s="1"/>
  <c r="O57" i="17"/>
  <c r="M57" i="17"/>
  <c r="P57" i="17"/>
  <c r="P58" i="17"/>
  <c r="M58" i="17"/>
  <c r="N58" i="17"/>
  <c r="I57" i="17"/>
  <c r="L57" i="17" s="1"/>
  <c r="E58" i="17"/>
  <c r="G58" i="17"/>
  <c r="H58" i="17"/>
  <c r="F58" i="17"/>
  <c r="B59" i="17"/>
  <c r="K59" i="17" s="1"/>
  <c r="O59" i="17" s="1"/>
  <c r="B59" i="14"/>
  <c r="L59" i="9"/>
  <c r="Z154" i="1"/>
  <c r="B231" i="1"/>
  <c r="M231" i="1"/>
  <c r="M310" i="1" s="1"/>
  <c r="M311" i="1" s="1"/>
  <c r="M316" i="1" s="1"/>
  <c r="V231" i="1"/>
  <c r="V310" i="1" s="1"/>
  <c r="V311" i="1" s="1"/>
  <c r="V316" i="1" s="1"/>
  <c r="H231" i="1"/>
  <c r="H310" i="1" s="1"/>
  <c r="H311" i="1" s="1"/>
  <c r="H316" i="1" s="1"/>
  <c r="X231" i="1"/>
  <c r="X310" i="1" s="1"/>
  <c r="X311" i="1" s="1"/>
  <c r="X316" i="1" s="1"/>
  <c r="K231" i="1"/>
  <c r="K310" i="1" s="1"/>
  <c r="K311" i="1" s="1"/>
  <c r="K316" i="1" s="1"/>
  <c r="C231" i="1"/>
  <c r="C310" i="1" s="1"/>
  <c r="C311" i="1" s="1"/>
  <c r="C316" i="1" s="1"/>
  <c r="U231" i="1"/>
  <c r="U310" i="1" s="1"/>
  <c r="U311" i="1" s="1"/>
  <c r="U316" i="1" s="1"/>
  <c r="Q231" i="1"/>
  <c r="Q310" i="1" s="1"/>
  <c r="Q311" i="1" s="1"/>
  <c r="Q316" i="1" s="1"/>
  <c r="E231" i="1"/>
  <c r="E310" i="1" s="1"/>
  <c r="E311" i="1" s="1"/>
  <c r="E316" i="1" s="1"/>
  <c r="Y231" i="1"/>
  <c r="Y310" i="1" s="1"/>
  <c r="P231" i="1"/>
  <c r="P310" i="1" s="1"/>
  <c r="P311" i="1" s="1"/>
  <c r="P316" i="1" s="1"/>
  <c r="L231" i="1"/>
  <c r="L310" i="1" s="1"/>
  <c r="L311" i="1" s="1"/>
  <c r="L316" i="1" s="1"/>
  <c r="J231" i="1"/>
  <c r="J310" i="1" s="1"/>
  <c r="J311" i="1" s="1"/>
  <c r="J316" i="1" s="1"/>
  <c r="T231" i="1"/>
  <c r="T310" i="1" s="1"/>
  <c r="T311" i="1" s="1"/>
  <c r="T316" i="1" s="1"/>
  <c r="W231" i="1"/>
  <c r="W310" i="1" s="1"/>
  <c r="W311" i="1" s="1"/>
  <c r="W316" i="1" s="1"/>
  <c r="F231" i="1"/>
  <c r="F310" i="1" s="1"/>
  <c r="F311" i="1" s="1"/>
  <c r="F316" i="1" s="1"/>
  <c r="N231" i="1"/>
  <c r="N310" i="1" s="1"/>
  <c r="N311" i="1" s="1"/>
  <c r="N316" i="1" s="1"/>
  <c r="O231" i="1"/>
  <c r="O310" i="1" s="1"/>
  <c r="O311" i="1" s="1"/>
  <c r="O316" i="1" s="1"/>
  <c r="G231" i="1"/>
  <c r="G310" i="1" s="1"/>
  <c r="G311" i="1" s="1"/>
  <c r="G316" i="1" s="1"/>
  <c r="R231" i="1"/>
  <c r="R310" i="1" s="1"/>
  <c r="R311" i="1" s="1"/>
  <c r="R316" i="1" s="1"/>
  <c r="S231" i="1"/>
  <c r="S310" i="1" s="1"/>
  <c r="S311" i="1" s="1"/>
  <c r="S316" i="1" s="1"/>
  <c r="I231" i="1"/>
  <c r="I310" i="1" s="1"/>
  <c r="I311" i="1" s="1"/>
  <c r="I316" i="1" s="1"/>
  <c r="H75" i="9" l="1"/>
  <c r="I75" i="9" s="1"/>
  <c r="L74" i="9"/>
  <c r="AB231" i="1"/>
  <c r="B310" i="1"/>
  <c r="B311" i="1" s="1"/>
  <c r="B316" i="1" s="1"/>
  <c r="AA154" i="1"/>
  <c r="N59" i="17"/>
  <c r="P59" i="17"/>
  <c r="I58" i="17"/>
  <c r="L58" i="17" s="1"/>
  <c r="M59" i="17" s="1"/>
  <c r="E59" i="17"/>
  <c r="G59" i="17"/>
  <c r="H59" i="17"/>
  <c r="F59" i="17"/>
  <c r="B60" i="17"/>
  <c r="K60" i="17" s="1"/>
  <c r="O60" i="17" s="1"/>
  <c r="B60" i="14"/>
  <c r="Y311" i="1"/>
  <c r="Y316" i="1" s="1"/>
  <c r="L60" i="9"/>
  <c r="L75" i="9" l="1"/>
  <c r="Z310" i="1"/>
  <c r="AB311" i="1" s="1"/>
  <c r="M60" i="17"/>
  <c r="P60" i="17"/>
  <c r="I59" i="17"/>
  <c r="L59" i="17" s="1"/>
  <c r="N60" i="17" s="1"/>
  <c r="E60" i="17"/>
  <c r="G60" i="17"/>
  <c r="H60" i="17"/>
  <c r="F60" i="17"/>
  <c r="B61" i="17"/>
  <c r="K61" i="17" s="1"/>
  <c r="O61" i="17" s="1"/>
  <c r="B61" i="14"/>
  <c r="L61" i="9"/>
  <c r="Z311" i="1" l="1"/>
  <c r="AA311" i="1" s="1"/>
  <c r="AA310" i="1"/>
  <c r="N61" i="17"/>
  <c r="P61" i="17"/>
  <c r="I60" i="17"/>
  <c r="L60" i="17" s="1"/>
  <c r="M61" i="17" s="1"/>
  <c r="E61" i="17"/>
  <c r="G61" i="17"/>
  <c r="H61" i="17"/>
  <c r="F61" i="17"/>
  <c r="B62" i="17"/>
  <c r="K62" i="17" s="1"/>
  <c r="O62" i="17" s="1"/>
  <c r="B62" i="14"/>
  <c r="L62" i="9"/>
  <c r="P62" i="17" l="1"/>
  <c r="M62" i="17"/>
  <c r="N62" i="17"/>
  <c r="G62" i="17"/>
  <c r="I61" i="17"/>
  <c r="L61" i="17" s="1"/>
  <c r="H62" i="17"/>
  <c r="E62" i="17"/>
  <c r="F62" i="17"/>
  <c r="B63" i="17"/>
  <c r="K63" i="17" s="1"/>
  <c r="B63" i="14"/>
  <c r="L63" i="9"/>
  <c r="G63" i="17" l="1"/>
  <c r="I62" i="17"/>
  <c r="L62" i="17" s="1"/>
  <c r="N63" i="17" s="1"/>
  <c r="H63" i="17"/>
  <c r="E63" i="17"/>
  <c r="F63" i="17"/>
  <c r="B64" i="17"/>
  <c r="K64" i="17" s="1"/>
  <c r="O64" i="17" s="1"/>
  <c r="B64" i="14"/>
  <c r="L64" i="9"/>
  <c r="O63" i="17" l="1"/>
  <c r="P63" i="17"/>
  <c r="M63" i="17"/>
  <c r="M64" i="17"/>
  <c r="N64" i="17"/>
  <c r="P64" i="17"/>
  <c r="G64" i="17"/>
  <c r="I63" i="17"/>
  <c r="L63" i="17" s="1"/>
  <c r="H64" i="17"/>
  <c r="E64" i="17"/>
  <c r="F64" i="17"/>
  <c r="B65" i="17"/>
  <c r="K65" i="17" s="1"/>
  <c r="O65" i="17" s="1"/>
  <c r="B65" i="14"/>
  <c r="L65" i="9"/>
  <c r="N65" i="17" l="1"/>
  <c r="P65" i="17"/>
  <c r="G65" i="17"/>
  <c r="I64" i="17"/>
  <c r="L64" i="17" s="1"/>
  <c r="M65" i="17" s="1"/>
  <c r="H65" i="17"/>
  <c r="E65" i="17"/>
  <c r="F65" i="17"/>
  <c r="B66" i="17"/>
  <c r="K66" i="17" s="1"/>
  <c r="O66" i="17" s="1"/>
  <c r="B66" i="14"/>
  <c r="L66" i="9"/>
  <c r="P66" i="17" l="1"/>
  <c r="M66" i="17"/>
  <c r="G66" i="17"/>
  <c r="I65" i="17"/>
  <c r="L65" i="17" s="1"/>
  <c r="N66" i="17" s="1"/>
  <c r="H66" i="17"/>
  <c r="E66" i="17"/>
  <c r="F66" i="17"/>
  <c r="B67" i="17"/>
  <c r="K67" i="17" s="1"/>
  <c r="O67" i="17" s="1"/>
  <c r="B67" i="14"/>
  <c r="L67" i="9"/>
  <c r="N67" i="17" l="1"/>
  <c r="P67" i="17"/>
  <c r="G67" i="17"/>
  <c r="I66" i="17"/>
  <c r="L66" i="17" s="1"/>
  <c r="M67" i="17" s="1"/>
  <c r="H67" i="17"/>
  <c r="E67" i="17"/>
  <c r="F67" i="17"/>
  <c r="B68" i="17"/>
  <c r="K68" i="17" s="1"/>
  <c r="O68" i="17" s="1"/>
  <c r="B68" i="14"/>
  <c r="L68" i="9"/>
  <c r="M68" i="17" l="1"/>
  <c r="P68" i="17"/>
  <c r="N68" i="17"/>
  <c r="G68" i="17"/>
  <c r="I67" i="17"/>
  <c r="L67" i="17" s="1"/>
  <c r="H68" i="17"/>
  <c r="E68" i="17"/>
  <c r="F68" i="17"/>
  <c r="B69" i="17"/>
  <c r="K69" i="17" s="1"/>
  <c r="B69" i="14"/>
  <c r="L69" i="9"/>
  <c r="G69" i="17" l="1"/>
  <c r="I68" i="17"/>
  <c r="L68" i="17" s="1"/>
  <c r="N69" i="17" s="1"/>
  <c r="H69" i="17"/>
  <c r="E69" i="17"/>
  <c r="F69" i="17"/>
  <c r="B70" i="17"/>
  <c r="K70" i="17" s="1"/>
  <c r="O70" i="17" s="1"/>
  <c r="B70" i="14"/>
  <c r="L70" i="9"/>
  <c r="O69" i="17" l="1"/>
  <c r="M69" i="17"/>
  <c r="P69" i="17"/>
  <c r="P70" i="17"/>
  <c r="M70" i="17"/>
  <c r="N70" i="17"/>
  <c r="G70" i="17"/>
  <c r="I69" i="17"/>
  <c r="L69" i="17" s="1"/>
  <c r="H70" i="17"/>
  <c r="E70" i="17"/>
  <c r="F70" i="17"/>
  <c r="B71" i="17"/>
  <c r="K71" i="17" s="1"/>
  <c r="O71" i="17" s="1"/>
  <c r="B71" i="14"/>
  <c r="L71" i="9"/>
  <c r="N71" i="17" l="1"/>
  <c r="P71" i="17"/>
  <c r="G71" i="17"/>
  <c r="I70" i="17"/>
  <c r="L70" i="17" s="1"/>
  <c r="M71" i="17" s="1"/>
  <c r="H71" i="17"/>
  <c r="E71" i="17"/>
  <c r="F71" i="17"/>
  <c r="B72" i="17"/>
  <c r="K72" i="17" s="1"/>
  <c r="O72" i="17" s="1"/>
  <c r="B72" i="14"/>
  <c r="L72" i="9"/>
  <c r="M72" i="17" l="1"/>
  <c r="P72" i="17"/>
  <c r="G72" i="17"/>
  <c r="I71" i="17"/>
  <c r="L71" i="17" s="1"/>
  <c r="N72" i="17" s="1"/>
  <c r="H72" i="17"/>
  <c r="E72" i="17"/>
  <c r="F72" i="17"/>
  <c r="B73" i="17"/>
  <c r="K73" i="17" s="1"/>
  <c r="O73" i="17" s="1"/>
  <c r="B73" i="14"/>
  <c r="L73" i="9"/>
  <c r="N73" i="17" l="1"/>
  <c r="P73" i="17"/>
  <c r="G73" i="17"/>
  <c r="I72" i="17"/>
  <c r="L72" i="17" s="1"/>
  <c r="M73" i="17" s="1"/>
  <c r="H73" i="17"/>
  <c r="E73" i="17"/>
  <c r="F73" i="17"/>
  <c r="B74" i="17"/>
  <c r="K74" i="17" s="1"/>
  <c r="O74" i="17" s="1"/>
  <c r="B74" i="14"/>
  <c r="B323" i="1"/>
  <c r="D323" i="1"/>
  <c r="C323" i="1"/>
  <c r="G323" i="1"/>
  <c r="E323" i="1"/>
  <c r="J323" i="1"/>
  <c r="I323" i="1"/>
  <c r="L323" i="1"/>
  <c r="N323" i="1"/>
  <c r="O323" i="1"/>
  <c r="R323" i="1"/>
  <c r="Q323" i="1"/>
  <c r="T323" i="1"/>
  <c r="U323" i="1"/>
  <c r="W323" i="1"/>
  <c r="V323" i="1"/>
  <c r="K323" i="1"/>
  <c r="F323" i="1"/>
  <c r="P323" i="1"/>
  <c r="X323" i="1"/>
  <c r="H323" i="1"/>
  <c r="S323" i="1"/>
  <c r="Y323" i="1"/>
  <c r="M323" i="1"/>
  <c r="C317" i="1" l="1"/>
  <c r="D317" i="1"/>
  <c r="F317" i="1"/>
  <c r="E317" i="1"/>
  <c r="I317" i="1"/>
  <c r="G317" i="1"/>
  <c r="H317" i="1"/>
  <c r="J317" i="1"/>
  <c r="K317" i="1"/>
  <c r="M317" i="1"/>
  <c r="L317" i="1"/>
  <c r="P317" i="1"/>
  <c r="N317" i="1"/>
  <c r="O317" i="1"/>
  <c r="R317" i="1"/>
  <c r="Q317" i="1"/>
  <c r="T317" i="1"/>
  <c r="S317" i="1"/>
  <c r="V317" i="1"/>
  <c r="U317" i="1"/>
  <c r="Y317" i="1"/>
  <c r="W317" i="1"/>
  <c r="X317" i="1"/>
  <c r="P74" i="17"/>
  <c r="M74" i="17"/>
  <c r="N74" i="17"/>
  <c r="G74" i="17"/>
  <c r="I73" i="17"/>
  <c r="L73" i="17" s="1"/>
  <c r="H74" i="17"/>
  <c r="E74" i="17"/>
  <c r="F74" i="17"/>
  <c r="B317" i="1"/>
  <c r="B156" i="1" l="1"/>
  <c r="B157" i="1" s="1"/>
  <c r="C156" i="1"/>
  <c r="E156" i="1"/>
  <c r="E157" i="1" s="1"/>
  <c r="E315" i="1" s="1"/>
  <c r="E319" i="1" s="1"/>
  <c r="D156" i="1"/>
  <c r="F156" i="1"/>
  <c r="F157" i="1" s="1"/>
  <c r="F315" i="1" s="1"/>
  <c r="F319" i="1" s="1"/>
  <c r="G156" i="1"/>
  <c r="G157" i="1" s="1"/>
  <c r="G315" i="1" s="1"/>
  <c r="G319" i="1" s="1"/>
  <c r="H156" i="1"/>
  <c r="H157" i="1" s="1"/>
  <c r="H315" i="1" s="1"/>
  <c r="H319" i="1" s="1"/>
  <c r="I156" i="1"/>
  <c r="I157" i="1" s="1"/>
  <c r="I315" i="1" s="1"/>
  <c r="I319" i="1" s="1"/>
  <c r="J156" i="1"/>
  <c r="J157" i="1" s="1"/>
  <c r="J315" i="1" s="1"/>
  <c r="J319" i="1" s="1"/>
  <c r="K156" i="1"/>
  <c r="K157" i="1" s="1"/>
  <c r="K315" i="1" s="1"/>
  <c r="K319" i="1" s="1"/>
  <c r="L156" i="1"/>
  <c r="M156" i="1"/>
  <c r="M157" i="1" s="1"/>
  <c r="M315" i="1" s="1"/>
  <c r="M319" i="1" s="1"/>
  <c r="N156" i="1"/>
  <c r="N157" i="1" s="1"/>
  <c r="N315" i="1" s="1"/>
  <c r="N319" i="1" s="1"/>
  <c r="P156" i="1"/>
  <c r="P157" i="1" s="1"/>
  <c r="P315" i="1" s="1"/>
  <c r="P319" i="1" s="1"/>
  <c r="O156" i="1"/>
  <c r="O157" i="1" s="1"/>
  <c r="O315" i="1" s="1"/>
  <c r="O319" i="1" s="1"/>
  <c r="Q156" i="1"/>
  <c r="Q157" i="1" s="1"/>
  <c r="Q315" i="1" s="1"/>
  <c r="Q319" i="1" s="1"/>
  <c r="R156" i="1"/>
  <c r="R157" i="1" s="1"/>
  <c r="R315" i="1" s="1"/>
  <c r="R319" i="1" s="1"/>
  <c r="S156" i="1"/>
  <c r="S157" i="1" s="1"/>
  <c r="S315" i="1" s="1"/>
  <c r="S319" i="1" s="1"/>
  <c r="T156" i="1"/>
  <c r="T157" i="1" s="1"/>
  <c r="T315" i="1" s="1"/>
  <c r="T319" i="1" s="1"/>
  <c r="V156" i="1"/>
  <c r="V157" i="1" s="1"/>
  <c r="V315" i="1" s="1"/>
  <c r="V319" i="1" s="1"/>
  <c r="U156" i="1"/>
  <c r="U157" i="1" s="1"/>
  <c r="U315" i="1" s="1"/>
  <c r="U319" i="1" s="1"/>
  <c r="W156" i="1"/>
  <c r="W157" i="1" s="1"/>
  <c r="W315" i="1" s="1"/>
  <c r="W319" i="1" s="1"/>
  <c r="X156" i="1"/>
  <c r="X157" i="1" s="1"/>
  <c r="X315" i="1" s="1"/>
  <c r="X319" i="1" s="1"/>
  <c r="Y156" i="1"/>
  <c r="Y157" i="1" s="1"/>
  <c r="Y315" i="1" s="1"/>
  <c r="Y319" i="1" s="1"/>
  <c r="I74" i="17"/>
  <c r="L74" i="17" s="1"/>
  <c r="L157" i="1" l="1"/>
  <c r="L315" i="1" s="1"/>
  <c r="L319" i="1" s="1"/>
  <c r="C157" i="1"/>
  <c r="C315" i="1" s="1"/>
  <c r="C319" i="1" s="1"/>
  <c r="D157" i="1"/>
  <c r="D315" i="1" s="1"/>
  <c r="D319" i="1" s="1"/>
  <c r="B315" i="1"/>
  <c r="B319" i="1" s="1"/>
  <c r="B324" i="1" s="1"/>
  <c r="B325" i="1" s="1"/>
  <c r="Z156" i="1"/>
  <c r="B2" i="1" l="1"/>
  <c r="AB157" i="1"/>
  <c r="C324" i="1"/>
  <c r="D324" i="1" s="1"/>
  <c r="E324" i="1" s="1"/>
  <c r="Z315" i="1"/>
  <c r="AA315" i="1" s="1"/>
  <c r="AA156" i="1"/>
  <c r="Z157" i="1"/>
  <c r="AA157" i="1" s="1"/>
  <c r="C325" i="1" l="1"/>
  <c r="C2" i="1" s="1"/>
  <c r="D325" i="1"/>
  <c r="D2" i="1" s="1"/>
  <c r="E325" i="1"/>
  <c r="E2" i="1" s="1"/>
  <c r="F324" i="1" l="1"/>
  <c r="Z317" i="1"/>
  <c r="Z319" i="1" s="1"/>
  <c r="AA317" i="1" l="1"/>
  <c r="AA319" i="1"/>
  <c r="G324" i="1"/>
  <c r="F325" i="1"/>
  <c r="F2" i="1" s="1"/>
  <c r="G325" i="1" l="1"/>
  <c r="G2" i="1" s="1"/>
  <c r="H324" i="1"/>
  <c r="I324" i="1" l="1"/>
  <c r="H325" i="1"/>
  <c r="H2" i="1" s="1"/>
  <c r="J324" i="1" l="1"/>
  <c r="I325" i="1"/>
  <c r="I2" i="1" s="1"/>
  <c r="J325" i="1" l="1"/>
  <c r="J2" i="1" s="1"/>
  <c r="K324" i="1"/>
  <c r="K325" i="1" l="1"/>
  <c r="K2" i="1" s="1"/>
  <c r="L324" i="1"/>
  <c r="M324" i="1" l="1"/>
  <c r="L325" i="1"/>
  <c r="L2" i="1" s="1"/>
  <c r="M325" i="1" l="1"/>
  <c r="M2" i="1" s="1"/>
  <c r="N324" i="1"/>
  <c r="N325" i="1" l="1"/>
  <c r="N2" i="1" s="1"/>
  <c r="O324" i="1"/>
  <c r="O325" i="1" l="1"/>
  <c r="O2" i="1" s="1"/>
  <c r="P324" i="1"/>
  <c r="P325" i="1" l="1"/>
  <c r="P2" i="1" s="1"/>
  <c r="Q324" i="1"/>
  <c r="R324" i="1" l="1"/>
  <c r="Q325" i="1"/>
  <c r="Q2" i="1" s="1"/>
  <c r="R325" i="1" l="1"/>
  <c r="R2" i="1" s="1"/>
  <c r="S324" i="1"/>
  <c r="S325" i="1" l="1"/>
  <c r="T324" i="1"/>
  <c r="T325" i="1" l="1"/>
  <c r="U324" i="1"/>
  <c r="U325" i="1" l="1"/>
  <c r="V324" i="1"/>
  <c r="V325" i="1" l="1"/>
  <c r="W324" i="1"/>
  <c r="W325" i="1" l="1"/>
  <c r="X324" i="1"/>
  <c r="Y324" i="1" l="1"/>
  <c r="Y325" i="1" s="1"/>
  <c r="X325" i="1"/>
</calcChain>
</file>

<file path=xl/sharedStrings.xml><?xml version="1.0" encoding="utf-8"?>
<sst xmlns="http://schemas.openxmlformats.org/spreadsheetml/2006/main" count="200" uniqueCount="106">
  <si>
    <t>Monatlich</t>
  </si>
  <si>
    <t>Quartalsweise</t>
  </si>
  <si>
    <t>Jährlich</t>
  </si>
  <si>
    <t>Miete</t>
  </si>
  <si>
    <t>Fälligkeit</t>
  </si>
  <si>
    <t>Betrag</t>
  </si>
  <si>
    <t>Lieferant</t>
  </si>
  <si>
    <t>Monat</t>
  </si>
  <si>
    <t>Geplante Zahlung</t>
  </si>
  <si>
    <t>Einnahmen</t>
  </si>
  <si>
    <t>Liquidität</t>
  </si>
  <si>
    <t>Summe</t>
  </si>
  <si>
    <t>Periodizität</t>
  </si>
  <si>
    <t>Halbjährlich</t>
  </si>
  <si>
    <t>Periodische Zahlungen</t>
  </si>
  <si>
    <t>Rhythmus</t>
  </si>
  <si>
    <t>Zweimonatlich</t>
  </si>
  <si>
    <t>Ausgaben</t>
  </si>
  <si>
    <t>Startmonat</t>
  </si>
  <si>
    <t>Bezeichnung</t>
  </si>
  <si>
    <t>Endmonat</t>
  </si>
  <si>
    <t>Zahlung am</t>
  </si>
  <si>
    <t>Kontokorrekt - Monat</t>
  </si>
  <si>
    <t>Kontokorrentlinie</t>
  </si>
  <si>
    <t>Ergebnis kumuliert</t>
  </si>
  <si>
    <t>Kredit - Monat</t>
  </si>
  <si>
    <t>Kreditaufnahme</t>
  </si>
  <si>
    <t>Monatsergebnis</t>
  </si>
  <si>
    <t>Verzug (Tage)</t>
  </si>
  <si>
    <t>Bankspesen</t>
  </si>
  <si>
    <t>Domains</t>
  </si>
  <si>
    <t>Diverses</t>
  </si>
  <si>
    <t>Büromaterial</t>
  </si>
  <si>
    <t>Fortbildung</t>
  </si>
  <si>
    <t>Onlinemarketing</t>
  </si>
  <si>
    <t>PKW Leasing</t>
  </si>
  <si>
    <t>PKW Treibstoff</t>
  </si>
  <si>
    <t>PKW Wartung</t>
  </si>
  <si>
    <t>Reise- und Akquisekosten</t>
  </si>
  <si>
    <t>Buchführung/Jahresabschluss</t>
  </si>
  <si>
    <t>Telefon (Festnetz)</t>
  </si>
  <si>
    <t>Weihnachtspräsent für Mitarbeiter</t>
  </si>
  <si>
    <t>Weihnachtspräsent für Kunden</t>
  </si>
  <si>
    <t>Versicherung - Gesschäftsversicherung</t>
  </si>
  <si>
    <t>Bemerkung</t>
  </si>
  <si>
    <t/>
  </si>
  <si>
    <t>Einmalzahlungen</t>
  </si>
  <si>
    <t>Eingenommener Betrag</t>
  </si>
  <si>
    <t>Einnahme am</t>
  </si>
  <si>
    <t>Letzter Endmonat</t>
  </si>
  <si>
    <t>Geplantes Einnahmedatum</t>
  </si>
  <si>
    <t>Umsätze</t>
  </si>
  <si>
    <t>Betrag Zahlungseingang</t>
  </si>
  <si>
    <t xml:space="preserve"> </t>
  </si>
  <si>
    <t>Barkasse</t>
  </si>
  <si>
    <t>Kreditkarte</t>
  </si>
  <si>
    <t>Einmaleinnahmen</t>
  </si>
  <si>
    <t>Periodische Einnahmen</t>
  </si>
  <si>
    <t>Finanzielle Reichweite in Monaten (max 6 wird ausgegeben)</t>
  </si>
  <si>
    <t>Startdatum dieses Charts (Dauer: 24 Monate)</t>
  </si>
  <si>
    <t>Geldbestände - Monatsanfang</t>
  </si>
  <si>
    <t>Steuerberater</t>
  </si>
  <si>
    <t>Telefon (Mobil)</t>
  </si>
  <si>
    <t>Neuer Drucker</t>
  </si>
  <si>
    <t>Kreditsumme</t>
  </si>
  <si>
    <t>Version</t>
  </si>
  <si>
    <t>Mieteinkünfte Untervermietung Büro</t>
  </si>
  <si>
    <t>Kurzarbeitergeld</t>
  </si>
  <si>
    <t>Mai</t>
  </si>
  <si>
    <t>Juni</t>
  </si>
  <si>
    <t>Juli</t>
  </si>
  <si>
    <t>Gehälter - Nettozahlungen</t>
  </si>
  <si>
    <t>Gehälter - Sozialabgaben</t>
  </si>
  <si>
    <t>Ja/Nein Auswahl</t>
  </si>
  <si>
    <t>Nein</t>
  </si>
  <si>
    <t>Ja</t>
  </si>
  <si>
    <t>Bezahlt</t>
  </si>
  <si>
    <t>Zahlung erhalten</t>
  </si>
  <si>
    <t>Nächstes Zahldatum</t>
  </si>
  <si>
    <t>Nächstes Einnahmedatum</t>
  </si>
  <si>
    <t>Kontokorrentkonto #1</t>
  </si>
  <si>
    <t>Kontokorrentkonto #2</t>
  </si>
  <si>
    <t>Kontokorrentkonto #3</t>
  </si>
  <si>
    <t>MwSt.</t>
  </si>
  <si>
    <t>MwSt.-Sätze auf Zahlungen</t>
  </si>
  <si>
    <t>MwSt.-Satz</t>
  </si>
  <si>
    <t>MwSt. auf Umsatz</t>
  </si>
  <si>
    <t>1.1.0</t>
  </si>
  <si>
    <t>Sondereinnahmen Verkauf PKW</t>
  </si>
  <si>
    <t>MwSt. Periodische Zahlungen</t>
  </si>
  <si>
    <t>MwSt. Einmalzahlungen</t>
  </si>
  <si>
    <t>MwSt. Periodische Einnahmen</t>
  </si>
  <si>
    <t>MwSt. Einmaleinnahmen</t>
  </si>
  <si>
    <t>MwSt. Gesamt</t>
  </si>
  <si>
    <t>Mehrwertsteuer</t>
  </si>
  <si>
    <t>Index</t>
  </si>
  <si>
    <t>Mehrwertsteuer-Vorauszahlung</t>
  </si>
  <si>
    <t>Wareneinkauf Regelsteuersatz</t>
  </si>
  <si>
    <t>Wareneinkauf reduzierter Steuersatz</t>
  </si>
  <si>
    <t>Für Schweizer Unternehmen: Saldosteuersatz wird angewendet</t>
  </si>
  <si>
    <t>Zahlweise Monatlich</t>
  </si>
  <si>
    <t>Zahlweise Zweimonatlich</t>
  </si>
  <si>
    <t>Zahlweise Quartalsweise</t>
  </si>
  <si>
    <t>Zahlweise Halbjährlich</t>
  </si>
  <si>
    <t>Betrag Zahlungseingang brutto</t>
  </si>
  <si>
    <t>Mehrwertsteuersatz auf Umsatz bzw. Saldosteuersatz (Schweiz)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</si>
</sst>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CHF&quot;_-;\-* #,##0.00\ &quot;CHF&quot;_-;_-* &quot;-&quot;??\ &quot;CHF&quot;_-;_-@_-"/>
    <numFmt numFmtId="164" formatCode="_ * #,##0.00_ ;_ * \-#,##0.00_ ;_ * &quot;-&quot;??_ ;_ @_ "/>
    <numFmt numFmtId="165" formatCode="#,##0_);\(#,##0\)"/>
    <numFmt numFmtId="166" formatCode="_ &quot;Fr.&quot;\ * #,##0.00_ ;_ &quot;Fr.&quot;\ * \-#,##0.00_ ;_ &quot;Fr.&quot;\ * &quot;-&quot;??_ ;_ @_ "/>
    <numFmt numFmtId="167" formatCode="mm\/yyyy"/>
    <numFmt numFmtId="168" formatCode="dd/mm/yyyy"/>
    <numFmt numFmtId="169" formatCode="0_ ;\-0\ "/>
    <numFmt numFmtId="170" formatCode="mmm\ yyyy"/>
    <numFmt numFmtId="171" formatCode="#,##0.00_ ;\-#,##0.00\ "/>
    <numFmt numFmtId="172" formatCode="0.0%"/>
  </numFmts>
  <fonts count="22">
    <font>
      <sz val="12"/>
      <name val="Arial MT"/>
    </font>
    <font>
      <sz val="12"/>
      <color theme="1"/>
      <name val="Calibri"/>
      <family val="2"/>
      <scheme val="minor"/>
    </font>
    <font>
      <sz val="12"/>
      <name val="Arial MT"/>
    </font>
    <font>
      <sz val="11"/>
      <color theme="1"/>
      <name val="Calibri"/>
      <family val="2"/>
      <scheme val="minor"/>
    </font>
    <font>
      <sz val="8"/>
      <name val="Arial MT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MT"/>
    </font>
    <font>
      <b/>
      <sz val="10"/>
      <color rgb="FF391445"/>
      <name val="Calibri"/>
      <family val="2"/>
      <scheme val="minor"/>
    </font>
    <font>
      <sz val="10"/>
      <color rgb="FF391445"/>
      <name val="Calibri"/>
      <family val="2"/>
      <scheme val="minor"/>
    </font>
    <font>
      <sz val="12"/>
      <color rgb="FF391445"/>
      <name val="Arial MT"/>
    </font>
    <font>
      <sz val="12"/>
      <color rgb="FF391445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rgb="FF391445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">
    <xf numFmtId="165" fontId="0" fillId="0" borderId="0" applyNumberFormat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165" fontId="0" fillId="0" borderId="0" xfId="0"/>
    <xf numFmtId="165" fontId="6" fillId="0" borderId="0" xfId="0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9" fontId="9" fillId="0" borderId="0" xfId="1" applyNumberFormat="1" applyFont="1" applyFill="1" applyBorder="1" applyAlignment="1">
      <alignment vertical="center"/>
    </xf>
    <xf numFmtId="165" fontId="0" fillId="0" borderId="0" xfId="0" applyFont="1"/>
    <xf numFmtId="165" fontId="7" fillId="0" borderId="0" xfId="0" applyFont="1" applyAlignment="1">
      <alignment vertical="center"/>
    </xf>
    <xf numFmtId="38" fontId="7" fillId="0" borderId="0" xfId="0" applyNumberFormat="1" applyFont="1" applyFill="1" applyBorder="1" applyAlignment="1">
      <alignment horizontal="left" vertical="center"/>
    </xf>
    <xf numFmtId="165" fontId="6" fillId="0" borderId="0" xfId="0" applyFont="1"/>
    <xf numFmtId="165" fontId="10" fillId="0" borderId="8" xfId="0" applyFont="1" applyBorder="1" applyAlignment="1" applyProtection="1">
      <alignment horizontal="right"/>
    </xf>
    <xf numFmtId="165" fontId="6" fillId="0" borderId="0" xfId="0" applyFont="1" applyProtection="1"/>
    <xf numFmtId="165" fontId="10" fillId="0" borderId="9" xfId="0" applyFont="1" applyBorder="1" applyAlignment="1" applyProtection="1">
      <alignment horizontal="center"/>
    </xf>
    <xf numFmtId="165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horizontal="center" vertical="center"/>
    </xf>
    <xf numFmtId="165" fontId="6" fillId="0" borderId="15" xfId="0" applyFont="1" applyBorder="1"/>
    <xf numFmtId="38" fontId="12" fillId="0" borderId="1" xfId="0" applyNumberFormat="1" applyFont="1" applyFill="1" applyBorder="1" applyAlignment="1">
      <alignment horizontal="left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left" vertical="center"/>
    </xf>
    <xf numFmtId="38" fontId="13" fillId="0" borderId="0" xfId="0" applyNumberFormat="1" applyFont="1" applyFill="1" applyAlignment="1">
      <alignment horizontal="right"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11" xfId="1" applyNumberFormat="1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vertical="center"/>
    </xf>
    <xf numFmtId="165" fontId="14" fillId="0" borderId="0" xfId="0" applyFont="1"/>
    <xf numFmtId="165" fontId="15" fillId="0" borderId="0" xfId="0" applyFont="1" applyFill="1" applyAlignment="1">
      <alignment vertical="center"/>
    </xf>
    <xf numFmtId="38" fontId="13" fillId="0" borderId="0" xfId="0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vertical="center"/>
    </xf>
    <xf numFmtId="38" fontId="12" fillId="0" borderId="2" xfId="0" applyNumberFormat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vertical="center"/>
    </xf>
    <xf numFmtId="164" fontId="12" fillId="0" borderId="12" xfId="1" applyNumberFormat="1" applyFont="1" applyFill="1" applyBorder="1" applyAlignment="1">
      <alignment vertical="center"/>
    </xf>
    <xf numFmtId="164" fontId="12" fillId="0" borderId="5" xfId="1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left" vertical="center"/>
    </xf>
    <xf numFmtId="164" fontId="12" fillId="0" borderId="0" xfId="1" applyNumberFormat="1" applyFont="1" applyFill="1" applyBorder="1" applyAlignment="1">
      <alignment vertical="center"/>
    </xf>
    <xf numFmtId="164" fontId="12" fillId="0" borderId="16" xfId="1" applyNumberFormat="1" applyFont="1" applyFill="1" applyBorder="1" applyAlignment="1">
      <alignment vertical="center"/>
    </xf>
    <xf numFmtId="170" fontId="17" fillId="0" borderId="0" xfId="0" applyNumberFormat="1" applyFont="1" applyBorder="1" applyAlignment="1" applyProtection="1">
      <alignment vertical="center"/>
    </xf>
    <xf numFmtId="165" fontId="7" fillId="0" borderId="0" xfId="0" applyFont="1" applyAlignment="1">
      <alignment vertical="center" wrapText="1"/>
    </xf>
    <xf numFmtId="167" fontId="17" fillId="0" borderId="20" xfId="0" applyNumberFormat="1" applyFont="1" applyBorder="1" applyAlignment="1" applyProtection="1">
      <alignment horizontal="center" vertical="center"/>
    </xf>
    <xf numFmtId="3" fontId="17" fillId="0" borderId="15" xfId="0" applyNumberFormat="1" applyFont="1" applyBorder="1" applyAlignment="1" applyProtection="1">
      <alignment vertical="center"/>
    </xf>
    <xf numFmtId="167" fontId="17" fillId="0" borderId="19" xfId="0" applyNumberFormat="1" applyFont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vertical="center"/>
    </xf>
    <xf numFmtId="167" fontId="16" fillId="0" borderId="1" xfId="0" applyNumberFormat="1" applyFont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vertical="center"/>
      <protection locked="0"/>
    </xf>
    <xf numFmtId="165" fontId="10" fillId="0" borderId="9" xfId="0" applyFont="1" applyBorder="1" applyProtection="1"/>
    <xf numFmtId="165" fontId="6" fillId="0" borderId="10" xfId="0" applyFont="1" applyBorder="1" applyProtection="1"/>
    <xf numFmtId="165" fontId="6" fillId="0" borderId="15" xfId="0" applyFont="1" applyBorder="1" applyProtection="1"/>
    <xf numFmtId="165" fontId="6" fillId="0" borderId="7" xfId="0" applyFont="1" applyBorder="1" applyProtection="1"/>
    <xf numFmtId="165" fontId="5" fillId="0" borderId="21" xfId="0" applyFont="1" applyBorder="1" applyAlignment="1" applyProtection="1">
      <alignment vertical="center" wrapText="1"/>
      <protection locked="0"/>
    </xf>
    <xf numFmtId="165" fontId="5" fillId="0" borderId="21" xfId="0" applyFont="1" applyBorder="1" applyAlignment="1" applyProtection="1">
      <alignment vertical="center"/>
      <protection locked="0"/>
    </xf>
    <xf numFmtId="168" fontId="5" fillId="0" borderId="21" xfId="0" applyNumberFormat="1" applyFont="1" applyBorder="1" applyAlignment="1" applyProtection="1">
      <alignment vertical="center"/>
      <protection locked="0"/>
    </xf>
    <xf numFmtId="165" fontId="12" fillId="0" borderId="1" xfId="0" applyFont="1" applyBorder="1" applyAlignment="1">
      <alignment vertical="center" wrapText="1"/>
    </xf>
    <xf numFmtId="165" fontId="13" fillId="0" borderId="0" xfId="0" applyFont="1" applyAlignment="1" applyProtection="1">
      <alignment vertical="center" wrapText="1"/>
      <protection locked="0"/>
    </xf>
    <xf numFmtId="165" fontId="13" fillId="0" borderId="0" xfId="0" applyFont="1" applyAlignment="1" applyProtection="1">
      <alignment vertical="center"/>
      <protection locked="0"/>
    </xf>
    <xf numFmtId="4" fontId="13" fillId="0" borderId="0" xfId="0" applyNumberFormat="1" applyFont="1" applyBorder="1" applyAlignment="1" applyProtection="1">
      <alignment vertical="center"/>
      <protection locked="0"/>
    </xf>
    <xf numFmtId="168" fontId="13" fillId="0" borderId="0" xfId="0" applyNumberFormat="1" applyFont="1" applyBorder="1" applyAlignment="1" applyProtection="1">
      <alignment vertical="center"/>
      <protection locked="0"/>
    </xf>
    <xf numFmtId="165" fontId="13" fillId="0" borderId="0" xfId="0" applyFont="1" applyBorder="1" applyAlignment="1" applyProtection="1">
      <alignment vertical="center"/>
      <protection locked="0"/>
    </xf>
    <xf numFmtId="165" fontId="13" fillId="0" borderId="0" xfId="0" applyFont="1" applyFill="1" applyAlignment="1" applyProtection="1">
      <alignment vertical="center" wrapText="1"/>
      <protection locked="0"/>
    </xf>
    <xf numFmtId="165" fontId="13" fillId="0" borderId="0" xfId="0" applyFont="1" applyBorder="1" applyAlignment="1" applyProtection="1">
      <alignment vertical="center" wrapText="1"/>
      <protection locked="0"/>
    </xf>
    <xf numFmtId="165" fontId="12" fillId="0" borderId="1" xfId="0" applyFont="1" applyBorder="1" applyAlignment="1" applyProtection="1">
      <alignment vertical="center" wrapText="1"/>
    </xf>
    <xf numFmtId="4" fontId="13" fillId="0" borderId="0" xfId="0" applyNumberFormat="1" applyFont="1" applyAlignment="1" applyProtection="1">
      <alignment vertical="center"/>
      <protection locked="0"/>
    </xf>
    <xf numFmtId="168" fontId="13" fillId="0" borderId="0" xfId="0" applyNumberFormat="1" applyFont="1" applyAlignment="1" applyProtection="1">
      <alignment vertical="center"/>
      <protection locked="0"/>
    </xf>
    <xf numFmtId="171" fontId="15" fillId="0" borderId="4" xfId="0" applyNumberFormat="1" applyFont="1" applyBorder="1" applyProtection="1">
      <protection locked="0"/>
    </xf>
    <xf numFmtId="165" fontId="18" fillId="0" borderId="9" xfId="0" applyFont="1" applyBorder="1" applyProtection="1"/>
    <xf numFmtId="165" fontId="18" fillId="0" borderId="8" xfId="0" applyFont="1" applyBorder="1" applyAlignment="1" applyProtection="1">
      <alignment horizontal="right"/>
    </xf>
    <xf numFmtId="165" fontId="15" fillId="0" borderId="10" xfId="0" applyFont="1" applyBorder="1" applyProtection="1">
      <protection locked="0"/>
    </xf>
    <xf numFmtId="165" fontId="18" fillId="0" borderId="12" xfId="0" applyFont="1" applyBorder="1" applyProtection="1"/>
    <xf numFmtId="165" fontId="18" fillId="0" borderId="9" xfId="0" applyFont="1" applyBorder="1" applyAlignment="1" applyProtection="1">
      <alignment horizontal="center"/>
    </xf>
    <xf numFmtId="167" fontId="15" fillId="0" borderId="13" xfId="0" applyNumberFormat="1" applyFont="1" applyBorder="1" applyProtection="1">
      <protection locked="0"/>
    </xf>
    <xf numFmtId="3" fontId="15" fillId="0" borderId="14" xfId="0" applyNumberFormat="1" applyFont="1" applyBorder="1" applyProtection="1">
      <protection locked="0"/>
    </xf>
    <xf numFmtId="167" fontId="15" fillId="0" borderId="10" xfId="0" applyNumberFormat="1" applyFont="1" applyBorder="1" applyProtection="1">
      <protection locked="0"/>
    </xf>
    <xf numFmtId="3" fontId="15" fillId="0" borderId="4" xfId="0" applyNumberFormat="1" applyFont="1" applyBorder="1" applyProtection="1">
      <protection locked="0"/>
    </xf>
    <xf numFmtId="167" fontId="15" fillId="0" borderId="7" xfId="0" applyNumberFormat="1" applyFont="1" applyBorder="1" applyProtection="1">
      <protection locked="0"/>
    </xf>
    <xf numFmtId="3" fontId="15" fillId="0" borderId="3" xfId="0" applyNumberFormat="1" applyFont="1" applyBorder="1" applyProtection="1">
      <protection locked="0"/>
    </xf>
    <xf numFmtId="165" fontId="18" fillId="0" borderId="17" xfId="0" applyFont="1" applyBorder="1" applyAlignment="1" applyProtection="1">
      <alignment horizontal="center"/>
    </xf>
    <xf numFmtId="165" fontId="18" fillId="0" borderId="17" xfId="0" applyFont="1" applyBorder="1" applyAlignment="1" applyProtection="1">
      <alignment horizontal="right"/>
    </xf>
    <xf numFmtId="165" fontId="12" fillId="0" borderId="1" xfId="0" applyFont="1" applyBorder="1" applyAlignment="1" applyProtection="1">
      <alignment horizontal="center" vertical="center" wrapText="1"/>
    </xf>
    <xf numFmtId="168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165" fontId="13" fillId="0" borderId="0" xfId="0" applyFont="1" applyAlignment="1" applyProtection="1">
      <alignment horizontal="center" vertical="center" wrapText="1"/>
      <protection locked="0"/>
    </xf>
    <xf numFmtId="165" fontId="17" fillId="0" borderId="0" xfId="0" applyFont="1" applyBorder="1" applyAlignment="1" applyProtection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165" fontId="12" fillId="0" borderId="1" xfId="0" applyFont="1" applyBorder="1" applyAlignment="1">
      <alignment horizontal="center" vertical="center" wrapText="1"/>
    </xf>
    <xf numFmtId="165" fontId="16" fillId="0" borderId="18" xfId="0" applyFont="1" applyFill="1" applyBorder="1" applyAlignment="1" applyProtection="1">
      <alignment horizontal="center" vertical="center" wrapText="1"/>
    </xf>
    <xf numFmtId="165" fontId="16" fillId="0" borderId="1" xfId="0" applyFont="1" applyFill="1" applyBorder="1" applyAlignment="1" applyProtection="1">
      <alignment horizontal="center" vertical="center" wrapText="1"/>
    </xf>
    <xf numFmtId="165" fontId="13" fillId="0" borderId="0" xfId="0" quotePrefix="1" applyFont="1" applyAlignment="1" applyProtection="1">
      <alignment vertical="center" wrapText="1"/>
      <protection locked="0"/>
    </xf>
    <xf numFmtId="168" fontId="17" fillId="0" borderId="19" xfId="0" applyNumberFormat="1" applyFont="1" applyBorder="1" applyAlignment="1" applyProtection="1">
      <alignment vertical="center"/>
    </xf>
    <xf numFmtId="165" fontId="12" fillId="0" borderId="1" xfId="0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165" fontId="12" fillId="0" borderId="1" xfId="0" applyFont="1" applyBorder="1" applyAlignment="1" applyProtection="1">
      <alignment horizontal="center" vertical="center" wrapText="1"/>
      <protection locked="0"/>
    </xf>
    <xf numFmtId="165" fontId="16" fillId="0" borderId="18" xfId="0" applyFont="1" applyFill="1" applyBorder="1" applyAlignment="1" applyProtection="1">
      <alignment horizontal="center" vertical="center" wrapText="1"/>
      <protection locked="0"/>
    </xf>
    <xf numFmtId="165" fontId="16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10" xfId="0" applyFont="1" applyBorder="1"/>
    <xf numFmtId="171" fontId="18" fillId="0" borderId="5" xfId="0" applyNumberFormat="1" applyFont="1" applyBorder="1" applyProtection="1"/>
    <xf numFmtId="165" fontId="12" fillId="0" borderId="1" xfId="0" applyFont="1" applyFill="1" applyBorder="1" applyAlignment="1" applyProtection="1">
      <alignment horizontal="center" vertical="center" wrapText="1"/>
      <protection locked="0"/>
    </xf>
    <xf numFmtId="170" fontId="13" fillId="0" borderId="0" xfId="0" applyNumberFormat="1" applyFont="1" applyBorder="1" applyAlignment="1" applyProtection="1">
      <alignment vertical="center"/>
      <protection locked="0"/>
    </xf>
    <xf numFmtId="170" fontId="13" fillId="0" borderId="23" xfId="0" applyNumberFormat="1" applyFont="1" applyBorder="1" applyAlignment="1" applyProtection="1">
      <alignment vertical="center"/>
      <protection locked="0"/>
    </xf>
    <xf numFmtId="165" fontId="6" fillId="0" borderId="6" xfId="0" applyFont="1" applyBorder="1" applyProtection="1"/>
    <xf numFmtId="3" fontId="6" fillId="0" borderId="0" xfId="0" quotePrefix="1" applyNumberFormat="1" applyFont="1" applyProtection="1"/>
    <xf numFmtId="165" fontId="10" fillId="0" borderId="17" xfId="0" applyFont="1" applyBorder="1" applyAlignment="1" applyProtection="1">
      <alignment horizontal="center"/>
    </xf>
    <xf numFmtId="165" fontId="10" fillId="0" borderId="8" xfId="0" applyFont="1" applyBorder="1" applyAlignment="1" applyProtection="1">
      <alignment horizontal="center"/>
    </xf>
    <xf numFmtId="172" fontId="13" fillId="0" borderId="0" xfId="7" applyNumberFormat="1" applyFont="1" applyBorder="1" applyAlignment="1" applyProtection="1">
      <alignment vertical="center"/>
      <protection locked="0"/>
    </xf>
    <xf numFmtId="165" fontId="6" fillId="0" borderId="11" xfId="0" applyFont="1" applyBorder="1" applyAlignment="1" applyProtection="1">
      <alignment horizontal="center"/>
    </xf>
    <xf numFmtId="165" fontId="6" fillId="0" borderId="4" xfId="0" applyFont="1" applyBorder="1" applyAlignment="1" applyProtection="1">
      <alignment horizontal="center"/>
    </xf>
    <xf numFmtId="165" fontId="6" fillId="0" borderId="3" xfId="0" applyFont="1" applyBorder="1" applyAlignment="1" applyProtection="1">
      <alignment horizontal="center"/>
    </xf>
    <xf numFmtId="164" fontId="12" fillId="0" borderId="10" xfId="1" applyNumberFormat="1" applyFont="1" applyFill="1" applyBorder="1" applyAlignment="1">
      <alignment vertical="center"/>
    </xf>
    <xf numFmtId="164" fontId="12" fillId="0" borderId="4" xfId="1" applyNumberFormat="1" applyFont="1" applyFill="1" applyBorder="1" applyAlignment="1">
      <alignment vertical="center"/>
    </xf>
    <xf numFmtId="171" fontId="15" fillId="0" borderId="0" xfId="0" applyNumberFormat="1" applyFont="1" applyBorder="1" applyProtection="1">
      <protection locked="0"/>
    </xf>
    <xf numFmtId="167" fontId="6" fillId="0" borderId="0" xfId="0" applyNumberFormat="1" applyFont="1" applyProtection="1"/>
    <xf numFmtId="172" fontId="13" fillId="0" borderId="0" xfId="0" applyNumberFormat="1" applyFont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vertical="center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Border="1" applyAlignment="1" applyProtection="1">
      <alignment vertical="center"/>
    </xf>
    <xf numFmtId="165" fontId="10" fillId="0" borderId="17" xfId="0" applyFont="1" applyFill="1" applyBorder="1" applyAlignment="1" applyProtection="1">
      <alignment horizontal="center" vertical="center" wrapText="1"/>
    </xf>
    <xf numFmtId="167" fontId="15" fillId="0" borderId="13" xfId="0" applyNumberFormat="1" applyFont="1" applyBorder="1" applyAlignment="1">
      <alignment horizontal="center"/>
    </xf>
    <xf numFmtId="171" fontId="15" fillId="0" borderId="15" xfId="0" applyNumberFormat="1" applyFont="1" applyBorder="1" applyProtection="1">
      <protection locked="0"/>
    </xf>
    <xf numFmtId="167" fontId="15" fillId="0" borderId="10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71" fontId="15" fillId="0" borderId="1" xfId="0" applyNumberFormat="1" applyFont="1" applyBorder="1" applyProtection="1">
      <protection locked="0"/>
    </xf>
    <xf numFmtId="165" fontId="18" fillId="0" borderId="9" xfId="0" applyFont="1" applyBorder="1" applyAlignment="1">
      <alignment horizontal="center" vertical="center" wrapText="1"/>
    </xf>
    <xf numFmtId="165" fontId="18" fillId="0" borderId="2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 applyProtection="1">
      <alignment vertical="center" wrapText="1"/>
    </xf>
    <xf numFmtId="168" fontId="6" fillId="0" borderId="4" xfId="0" applyNumberFormat="1" applyFont="1" applyBorder="1" applyAlignment="1" applyProtection="1">
      <alignment vertical="center"/>
    </xf>
    <xf numFmtId="167" fontId="6" fillId="0" borderId="10" xfId="0" applyNumberFormat="1" applyFont="1" applyBorder="1" applyAlignment="1" applyProtection="1">
      <alignment vertical="center"/>
    </xf>
    <xf numFmtId="3" fontId="6" fillId="0" borderId="4" xfId="0" quotePrefix="1" applyNumberFormat="1" applyFont="1" applyBorder="1" applyAlignment="1" applyProtection="1">
      <alignment horizontal="right" vertical="center"/>
    </xf>
    <xf numFmtId="10" fontId="6" fillId="0" borderId="4" xfId="7" applyNumberFormat="1" applyFont="1" applyBorder="1" applyAlignment="1" applyProtection="1">
      <alignment vertical="center"/>
      <protection locked="0"/>
    </xf>
    <xf numFmtId="167" fontId="6" fillId="0" borderId="7" xfId="0" applyNumberFormat="1" applyFont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vertical="center"/>
    </xf>
    <xf numFmtId="4" fontId="17" fillId="0" borderId="23" xfId="0" applyNumberFormat="1" applyFont="1" applyBorder="1" applyAlignment="1" applyProtection="1">
      <alignment vertical="center"/>
    </xf>
    <xf numFmtId="10" fontId="6" fillId="0" borderId="4" xfId="7" applyNumberFormat="1" applyFont="1" applyBorder="1" applyAlignment="1" applyProtection="1">
      <alignment horizontal="right" vertical="center"/>
      <protection locked="0"/>
    </xf>
    <xf numFmtId="1" fontId="6" fillId="0" borderId="4" xfId="7" applyNumberFormat="1" applyFont="1" applyBorder="1" applyAlignment="1" applyProtection="1">
      <alignment horizontal="right" vertical="center"/>
      <protection locked="0"/>
    </xf>
    <xf numFmtId="165" fontId="10" fillId="0" borderId="22" xfId="0" applyFont="1" applyBorder="1" applyAlignment="1" applyProtection="1">
      <alignment horizontal="center"/>
    </xf>
    <xf numFmtId="165" fontId="6" fillId="0" borderId="0" xfId="0" applyFont="1" applyBorder="1" applyAlignment="1" applyProtection="1">
      <alignment horizontal="center"/>
    </xf>
    <xf numFmtId="165" fontId="6" fillId="0" borderId="1" xfId="0" applyFont="1" applyBorder="1" applyAlignment="1" applyProtection="1">
      <alignment horizontal="center"/>
    </xf>
    <xf numFmtId="4" fontId="9" fillId="0" borderId="0" xfId="0" applyNumberFormat="1" applyFont="1" applyFill="1" applyAlignment="1">
      <alignment vertical="center"/>
    </xf>
    <xf numFmtId="167" fontId="15" fillId="0" borderId="11" xfId="0" applyNumberFormat="1" applyFont="1" applyBorder="1" applyAlignment="1" applyProtection="1">
      <alignment vertical="center"/>
    </xf>
    <xf numFmtId="3" fontId="15" fillId="0" borderId="11" xfId="0" applyNumberFormat="1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vertical="center"/>
    </xf>
    <xf numFmtId="165" fontId="19" fillId="0" borderId="0" xfId="0" applyFont="1" applyProtection="1"/>
    <xf numFmtId="165" fontId="19" fillId="0" borderId="0" xfId="0" applyFont="1" applyFill="1" applyProtection="1"/>
    <xf numFmtId="165" fontId="20" fillId="0" borderId="9" xfId="0" applyFont="1" applyBorder="1" applyAlignment="1" applyProtection="1">
      <alignment horizontal="center" vertical="center" wrapText="1"/>
    </xf>
    <xf numFmtId="165" fontId="20" fillId="0" borderId="22" xfId="0" applyFont="1" applyBorder="1" applyAlignment="1" applyProtection="1">
      <alignment horizontal="center" vertical="center" wrapText="1"/>
    </xf>
    <xf numFmtId="165" fontId="20" fillId="0" borderId="8" xfId="0" applyFont="1" applyBorder="1" applyAlignment="1" applyProtection="1">
      <alignment horizontal="center" vertical="center" wrapText="1"/>
    </xf>
    <xf numFmtId="167" fontId="21" fillId="0" borderId="13" xfId="0" applyNumberFormat="1" applyFont="1" applyBorder="1" applyAlignment="1" applyProtection="1">
      <alignment horizontal="center"/>
    </xf>
    <xf numFmtId="171" fontId="21" fillId="0" borderId="15" xfId="0" applyNumberFormat="1" applyFont="1" applyBorder="1" applyProtection="1"/>
    <xf numFmtId="171" fontId="21" fillId="0" borderId="0" xfId="0" applyNumberFormat="1" applyFont="1" applyBorder="1" applyProtection="1"/>
    <xf numFmtId="171" fontId="21" fillId="0" borderId="4" xfId="0" applyNumberFormat="1" applyFont="1" applyBorder="1" applyProtection="1"/>
    <xf numFmtId="4" fontId="6" fillId="0" borderId="0" xfId="0" applyNumberFormat="1" applyFont="1" applyProtection="1"/>
    <xf numFmtId="167" fontId="21" fillId="0" borderId="10" xfId="0" applyNumberFormat="1" applyFont="1" applyBorder="1" applyAlignment="1" applyProtection="1">
      <alignment horizontal="center"/>
    </xf>
    <xf numFmtId="171" fontId="21" fillId="0" borderId="1" xfId="0" applyNumberFormat="1" applyFont="1" applyBorder="1" applyProtection="1"/>
    <xf numFmtId="171" fontId="21" fillId="0" borderId="3" xfId="0" applyNumberFormat="1" applyFont="1" applyBorder="1" applyProtection="1"/>
    <xf numFmtId="165" fontId="13" fillId="0" borderId="0" xfId="0" applyFont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Border="1" applyAlignment="1" applyProtection="1">
      <alignment horizontal="center" vertical="center" wrapText="1"/>
      <protection locked="0"/>
    </xf>
    <xf numFmtId="172" fontId="6" fillId="0" borderId="11" xfId="7" applyNumberFormat="1" applyFont="1" applyBorder="1" applyAlignment="1" applyProtection="1">
      <alignment horizontal="center"/>
      <protection locked="0"/>
    </xf>
    <xf numFmtId="165" fontId="6" fillId="0" borderId="11" xfId="0" applyFont="1" applyBorder="1" applyAlignment="1" applyProtection="1">
      <alignment horizontal="center"/>
      <protection locked="0"/>
    </xf>
    <xf numFmtId="165" fontId="6" fillId="0" borderId="6" xfId="0" applyFont="1" applyBorder="1" applyAlignment="1" applyProtection="1">
      <alignment horizontal="center"/>
      <protection locked="0"/>
    </xf>
  </cellXfs>
  <cellStyles count="8">
    <cellStyle name="Prozent" xfId="7" builtinId="5"/>
    <cellStyle name="Prozent 2" xfId="5" xr:uid="{E462BBE4-BEA3-614F-85E2-050F10B4DE0C}"/>
    <cellStyle name="Standard" xfId="0" builtinId="0" customBuiltin="1"/>
    <cellStyle name="Standard 2" xfId="4" xr:uid="{D535B277-AA0E-3C40-803E-AD8ECEC95E6E}"/>
    <cellStyle name="Standard 3" xfId="2" xr:uid="{49281656-98F6-054A-8549-CD685A6213D0}"/>
    <cellStyle name="Währung" xfId="1" builtinId="4"/>
    <cellStyle name="Währung 2" xfId="3" xr:uid="{88618257-6610-D74C-81BF-B27B2F6F98E0}"/>
    <cellStyle name="Währung 3" xfId="6" xr:uid="{5C2EC474-0D2C-F34E-B9AF-EF7B1B75E8BE}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6F112"/>
      <color rgb="FF391445"/>
      <color rgb="FF2C47EE"/>
      <color rgb="FFEE1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Finanzielle Reichweite in Monaten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'Tabellarische Darstellung'!$A$2</c:f>
              <c:strCache>
                <c:ptCount val="1"/>
                <c:pt idx="0">
                  <c:v>Finanzielle Reichweite in Monaten (max 6 wird ausgegeben)</c:v>
                </c:pt>
              </c:strCache>
            </c:strRef>
          </c:tx>
          <c:spPr>
            <a:ln w="28575" cap="rnd">
              <a:solidFill>
                <a:srgbClr val="2C47EE"/>
              </a:solidFill>
              <a:round/>
            </a:ln>
            <a:effectLst/>
          </c:spPr>
          <c:marker>
            <c:symbol val="none"/>
          </c:marker>
          <c:cat>
            <c:numRef>
              <c:f>'Tabellarische Darstellung'!$B$1:$R$1</c:f>
              <c:numCache>
                <c:formatCode>mm\/yyyy</c:formatCode>
                <c:ptCount val="1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</c:numCache>
            </c:numRef>
          </c:cat>
          <c:val>
            <c:numRef>
              <c:f>'Tabellarische Darstellung'!$B$2:$R$2</c:f>
              <c:numCache>
                <c:formatCode>#,##0_);[Red]\(#,##0\)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8-B147-A8AB-86EC962F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381823"/>
        <c:axId val="945460127"/>
      </c:lineChart>
      <c:dateAx>
        <c:axId val="945381823"/>
        <c:scaling>
          <c:orientation val="minMax"/>
        </c:scaling>
        <c:delete val="0"/>
        <c:axPos val="b"/>
        <c:numFmt formatCode="mm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5460127"/>
        <c:crosses val="autoZero"/>
        <c:auto val="1"/>
        <c:lblOffset val="100"/>
        <c:baseTimeUnit val="months"/>
      </c:dateAx>
      <c:valAx>
        <c:axId val="945460127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5381823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Liquditiät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'Tabellarische Darstellung'!$A$325</c:f>
              <c:strCache>
                <c:ptCount val="1"/>
                <c:pt idx="0">
                  <c:v>Liquidität</c:v>
                </c:pt>
              </c:strCache>
            </c:strRef>
          </c:tx>
          <c:spPr>
            <a:ln w="28575" cap="rnd">
              <a:solidFill>
                <a:srgbClr val="2C47EE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2C47E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'Tabellarische Darstellung'!$B$314:$Y$314</c:f>
              <c:numCache>
                <c:formatCode>mm\/yyyy</c:formatCode>
                <c:ptCount val="2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</c:numCache>
            </c:numRef>
          </c:cat>
          <c:val>
            <c:numRef>
              <c:f>'Tabellarische Darstellung'!$B$325:$Y$325</c:f>
              <c:numCache>
                <c:formatCode>_ * #,##0.00_ ;_ * \-#,##0.00_ ;_ * "-"??_ ;_ @_ </c:formatCode>
                <c:ptCount val="24"/>
                <c:pt idx="0">
                  <c:v>102129.53995475701</c:v>
                </c:pt>
                <c:pt idx="1">
                  <c:v>95804.238661984244</c:v>
                </c:pt>
                <c:pt idx="2">
                  <c:v>85940.869016181416</c:v>
                </c:pt>
                <c:pt idx="3">
                  <c:v>87834.184779913747</c:v>
                </c:pt>
                <c:pt idx="4">
                  <c:v>69086.529125462839</c:v>
                </c:pt>
                <c:pt idx="5">
                  <c:v>64481.990201271627</c:v>
                </c:pt>
                <c:pt idx="6">
                  <c:v>53635.46644191505</c:v>
                </c:pt>
                <c:pt idx="7">
                  <c:v>52909.979640900623</c:v>
                </c:pt>
                <c:pt idx="8">
                  <c:v>45921.791606002356</c:v>
                </c:pt>
                <c:pt idx="9">
                  <c:v>63292.297930893939</c:v>
                </c:pt>
                <c:pt idx="10">
                  <c:v>76691.731345516266</c:v>
                </c:pt>
                <c:pt idx="11">
                  <c:v>73718.141044127799</c:v>
                </c:pt>
                <c:pt idx="12">
                  <c:v>96919.517515628831</c:v>
                </c:pt>
                <c:pt idx="13">
                  <c:v>73425.24996345042</c:v>
                </c:pt>
                <c:pt idx="14">
                  <c:v>70098.447781896466</c:v>
                </c:pt>
                <c:pt idx="15">
                  <c:v>53104.484648462269</c:v>
                </c:pt>
                <c:pt idx="16">
                  <c:v>43965.171513648806</c:v>
                </c:pt>
                <c:pt idx="17">
                  <c:v>4529.9959152628289</c:v>
                </c:pt>
                <c:pt idx="18">
                  <c:v>26137.955207789753</c:v>
                </c:pt>
                <c:pt idx="19">
                  <c:v>37275.886169693069</c:v>
                </c:pt>
                <c:pt idx="20">
                  <c:v>43723.984392156621</c:v>
                </c:pt>
                <c:pt idx="21">
                  <c:v>55459.791192162738</c:v>
                </c:pt>
                <c:pt idx="22">
                  <c:v>42600.30105362818</c:v>
                </c:pt>
                <c:pt idx="23">
                  <c:v>24007.441391979293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7-4A4E-8B90-C0D801B8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354511"/>
        <c:axId val="1674382191"/>
      </c:lineChart>
      <c:dateAx>
        <c:axId val="1674354511"/>
        <c:scaling>
          <c:orientation val="minMax"/>
        </c:scaling>
        <c:delete val="0"/>
        <c:axPos val="b"/>
        <c:numFmt formatCode="mm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4382191"/>
        <c:crosses val="autoZero"/>
        <c:auto val="1"/>
        <c:lblOffset val="100"/>
        <c:baseTimeUnit val="months"/>
      </c:dateAx>
      <c:valAx>
        <c:axId val="167438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435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01B1B-445E-7047-9AF4-6835E3F7014B}">
  <sheetPr>
    <tabColor rgb="FF2C47EE"/>
  </sheetPr>
  <sheetViews>
    <sheetView zoomScale="131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BF7217-3A87-9547-ADEE-55FEF9CECD56}">
  <sheetPr>
    <tabColor rgb="FF2C47EE"/>
  </sheetPr>
  <sheetViews>
    <sheetView tabSelected="1" zoomScale="131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565" cy="602038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AD1E03-6A07-D342-9595-02A70BFEB1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6565" cy="602038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7B4524A-A455-B643-8A2B-5D0C739B8E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626D-302C-4EF5-B2D0-E55CD75DDD15}">
  <sheetPr>
    <tabColor rgb="FF391445"/>
    <pageSetUpPr fitToPage="1"/>
  </sheetPr>
  <dimension ref="A1:AB346"/>
  <sheetViews>
    <sheetView zoomScale="60" zoomScaleNormal="60" workbookViewId="0">
      <selection activeCell="R101" sqref="R101"/>
    </sheetView>
  </sheetViews>
  <sheetFormatPr baseColWidth="10" defaultColWidth="10.7109375" defaultRowHeight="16"/>
  <cols>
    <col min="1" max="1" width="57" bestFit="1" customWidth="1"/>
    <col min="2" max="7" width="9.28515625" customWidth="1"/>
    <col min="8" max="24" width="9.28515625" style="1" customWidth="1"/>
    <col min="25" max="25" width="9.140625" style="1" customWidth="1"/>
    <col min="26" max="26" width="11.140625" style="1" customWidth="1"/>
    <col min="27" max="27" width="9.140625" style="1" customWidth="1"/>
    <col min="28" max="16384" width="10.7109375" style="1"/>
  </cols>
  <sheetData>
    <row r="1" spans="1:27">
      <c r="A1" s="20" t="str">
        <f ca="1">"KPI "&amp;TEXT(B$1,"MM/JJJJ")&amp;" - "&amp;TEXT(Y$1,"MM/JJJJ")</f>
        <v>KPI 06/2020 - 05/2022</v>
      </c>
      <c r="B1" s="21">
        <f ca="1">AUX!C3</f>
        <v>43983</v>
      </c>
      <c r="C1" s="21">
        <f ca="1">EOMONTH(B1,0)+1</f>
        <v>44013</v>
      </c>
      <c r="D1" s="21">
        <f t="shared" ref="D1:Y1" ca="1" si="0">EOMONTH(C1,0)+1</f>
        <v>44044</v>
      </c>
      <c r="E1" s="21">
        <f t="shared" ca="1" si="0"/>
        <v>44075</v>
      </c>
      <c r="F1" s="21">
        <f t="shared" ca="1" si="0"/>
        <v>44105</v>
      </c>
      <c r="G1" s="21">
        <f t="shared" ca="1" si="0"/>
        <v>44136</v>
      </c>
      <c r="H1" s="21">
        <f t="shared" ca="1" si="0"/>
        <v>44166</v>
      </c>
      <c r="I1" s="21">
        <f t="shared" ca="1" si="0"/>
        <v>44197</v>
      </c>
      <c r="J1" s="21">
        <f t="shared" ca="1" si="0"/>
        <v>44228</v>
      </c>
      <c r="K1" s="21">
        <f t="shared" ca="1" si="0"/>
        <v>44256</v>
      </c>
      <c r="L1" s="21">
        <f t="shared" ca="1" si="0"/>
        <v>44287</v>
      </c>
      <c r="M1" s="21">
        <f t="shared" ca="1" si="0"/>
        <v>44317</v>
      </c>
      <c r="N1" s="21">
        <f ca="1">EOMONTH(M1,0)+1</f>
        <v>44348</v>
      </c>
      <c r="O1" s="21">
        <f t="shared" ca="1" si="0"/>
        <v>44378</v>
      </c>
      <c r="P1" s="21">
        <f t="shared" ca="1" si="0"/>
        <v>44409</v>
      </c>
      <c r="Q1" s="21">
        <f t="shared" ca="1" si="0"/>
        <v>44440</v>
      </c>
      <c r="R1" s="21">
        <f t="shared" ca="1" si="0"/>
        <v>44470</v>
      </c>
      <c r="S1" s="21">
        <f t="shared" ca="1" si="0"/>
        <v>44501</v>
      </c>
      <c r="T1" s="21">
        <f t="shared" ca="1" si="0"/>
        <v>44531</v>
      </c>
      <c r="U1" s="21">
        <f t="shared" ca="1" si="0"/>
        <v>44562</v>
      </c>
      <c r="V1" s="21">
        <f t="shared" ca="1" si="0"/>
        <v>44593</v>
      </c>
      <c r="W1" s="21">
        <f t="shared" ca="1" si="0"/>
        <v>44621</v>
      </c>
      <c r="X1" s="21">
        <f t="shared" ca="1" si="0"/>
        <v>44652</v>
      </c>
      <c r="Y1" s="22">
        <f t="shared" ca="1" si="0"/>
        <v>44682</v>
      </c>
      <c r="Z1" s="23" t="s">
        <v>11</v>
      </c>
      <c r="AA1" s="23" t="s">
        <v>0</v>
      </c>
    </row>
    <row r="2" spans="1:27" s="3" customFormat="1" ht="14">
      <c r="A2" s="24" t="s">
        <v>58</v>
      </c>
      <c r="B2" s="25">
        <f t="shared" ref="B2:R2" ca="1" si="1">IF(B325&lt;-SUM(C315:C315),0,IF(B325&lt;-SUM(C315:D315),1,IF(B325&lt;-SUM(C315:E315),2,IF(B325&lt;-SUM(C315:F315),3,IF(B325&lt;-SUM(C315:G315),4,IF(B325&lt;-SUM(C315:H315),5,IF(B325&lt;-SUM(C315:I315),6,6)))))))</f>
        <v>1</v>
      </c>
      <c r="C2" s="25">
        <f t="shared" ca="1" si="1"/>
        <v>1</v>
      </c>
      <c r="D2" s="25">
        <f t="shared" ca="1" si="1"/>
        <v>1</v>
      </c>
      <c r="E2" s="25">
        <f t="shared" ca="1" si="1"/>
        <v>1</v>
      </c>
      <c r="F2" s="25">
        <f t="shared" ca="1" si="1"/>
        <v>0</v>
      </c>
      <c r="G2" s="25">
        <f t="shared" ca="1" si="1"/>
        <v>0</v>
      </c>
      <c r="H2" s="25">
        <f t="shared" ca="1" si="1"/>
        <v>0</v>
      </c>
      <c r="I2" s="25">
        <f t="shared" ca="1" si="1"/>
        <v>0</v>
      </c>
      <c r="J2" s="25">
        <f t="shared" ca="1" si="1"/>
        <v>0</v>
      </c>
      <c r="K2" s="25">
        <f t="shared" ca="1" si="1"/>
        <v>0</v>
      </c>
      <c r="L2" s="25">
        <f t="shared" ca="1" si="1"/>
        <v>1</v>
      </c>
      <c r="M2" s="25">
        <f t="shared" ca="1" si="1"/>
        <v>1</v>
      </c>
      <c r="N2" s="25">
        <f t="shared" ca="1" si="1"/>
        <v>1</v>
      </c>
      <c r="O2" s="25">
        <f t="shared" ca="1" si="1"/>
        <v>0</v>
      </c>
      <c r="P2" s="25">
        <f t="shared" ca="1" si="1"/>
        <v>0</v>
      </c>
      <c r="Q2" s="25">
        <f t="shared" ca="1" si="1"/>
        <v>0</v>
      </c>
      <c r="R2" s="25">
        <f t="shared" ca="1" si="1"/>
        <v>0</v>
      </c>
      <c r="S2" s="25"/>
      <c r="T2" s="25"/>
      <c r="U2" s="25"/>
      <c r="V2" s="25"/>
      <c r="W2" s="25"/>
      <c r="X2" s="25"/>
      <c r="Y2" s="25"/>
      <c r="Z2" s="27"/>
      <c r="AA2" s="28"/>
    </row>
    <row r="3" spans="1:27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5" spans="1:27">
      <c r="A5" s="20" t="str">
        <f ca="1">"Periodische Zahlungen (Kosten) - Liquiditätsplan "&amp;TEXT(B$1,"MM/JJJJ")&amp;" - "&amp;TEXT(Y$1,"MM/JJJJ")</f>
        <v>Periodische Zahlungen (Kosten) - Liquiditätsplan 06/2020 - 05/2022</v>
      </c>
      <c r="B5" s="21">
        <f t="shared" ref="B5:AA5" ca="1" si="2">B$1</f>
        <v>43983</v>
      </c>
      <c r="C5" s="21">
        <f t="shared" ca="1" si="2"/>
        <v>44013</v>
      </c>
      <c r="D5" s="21">
        <f t="shared" ca="1" si="2"/>
        <v>44044</v>
      </c>
      <c r="E5" s="21">
        <f t="shared" ca="1" si="2"/>
        <v>44075</v>
      </c>
      <c r="F5" s="21">
        <f t="shared" ca="1" si="2"/>
        <v>44105</v>
      </c>
      <c r="G5" s="21">
        <f t="shared" ca="1" si="2"/>
        <v>44136</v>
      </c>
      <c r="H5" s="21">
        <f t="shared" ca="1" si="2"/>
        <v>44166</v>
      </c>
      <c r="I5" s="21">
        <f t="shared" ca="1" si="2"/>
        <v>44197</v>
      </c>
      <c r="J5" s="21">
        <f t="shared" ca="1" si="2"/>
        <v>44228</v>
      </c>
      <c r="K5" s="21">
        <f t="shared" ca="1" si="2"/>
        <v>44256</v>
      </c>
      <c r="L5" s="21">
        <f t="shared" ca="1" si="2"/>
        <v>44287</v>
      </c>
      <c r="M5" s="21">
        <f t="shared" ca="1" si="2"/>
        <v>44317</v>
      </c>
      <c r="N5" s="21">
        <f t="shared" ca="1" si="2"/>
        <v>44348</v>
      </c>
      <c r="O5" s="21">
        <f t="shared" ca="1" si="2"/>
        <v>44378</v>
      </c>
      <c r="P5" s="21">
        <f t="shared" ca="1" si="2"/>
        <v>44409</v>
      </c>
      <c r="Q5" s="21">
        <f t="shared" ca="1" si="2"/>
        <v>44440</v>
      </c>
      <c r="R5" s="21">
        <f t="shared" ca="1" si="2"/>
        <v>44470</v>
      </c>
      <c r="S5" s="21">
        <f t="shared" ca="1" si="2"/>
        <v>44501</v>
      </c>
      <c r="T5" s="21">
        <f t="shared" ca="1" si="2"/>
        <v>44531</v>
      </c>
      <c r="U5" s="21">
        <f t="shared" ca="1" si="2"/>
        <v>44562</v>
      </c>
      <c r="V5" s="21">
        <f t="shared" ca="1" si="2"/>
        <v>44593</v>
      </c>
      <c r="W5" s="21">
        <f t="shared" ca="1" si="2"/>
        <v>44621</v>
      </c>
      <c r="X5" s="21">
        <f t="shared" ca="1" si="2"/>
        <v>44652</v>
      </c>
      <c r="Y5" s="21">
        <f t="shared" ca="1" si="2"/>
        <v>44682</v>
      </c>
      <c r="Z5" s="23" t="str">
        <f t="shared" si="2"/>
        <v>Summe</v>
      </c>
      <c r="AA5" s="23" t="str">
        <f t="shared" si="2"/>
        <v>Monatlich</v>
      </c>
    </row>
    <row r="6" spans="1:27">
      <c r="A6" s="31" t="str">
        <f>IF('Periodische Zahlungen'!A2&lt;&gt;"",'Periodische Zahlungen'!A2&amp;" ("&amp;'Periodische Zahlungen'!C2&amp;" "&amp;TEXT('Periodische Zahlungen'!D2,"0.00")&amp;" ab "&amp;TEXT('Periodische Zahlungen'!E2,"MMM/JJJJ")&amp;")","")</f>
        <v>Bankspesen (Quartalsweise 100.00 ab Nov/2019)</v>
      </c>
      <c r="B6" s="32">
        <f ca="1">IFERROR(IF(AND(MOD(MONTH(B$1)+12-MONTH('Periodische Zahlungen'!$J2),'Periodische Zahlungen'!$I2)=0,B$1&gt;='Periodische Zahlungen'!$J2,B$1&lt;='Periodische Zahlungen'!$F2),'Periodische Zahlungen'!$D2,0),"")</f>
        <v>0</v>
      </c>
      <c r="C6" s="32">
        <f ca="1">IFERROR(IF(AND(MOD(MONTH(C$1)+12-MONTH('Periodische Zahlungen'!$J2),'Periodische Zahlungen'!$I2)=0,C$1&gt;='Periodische Zahlungen'!$J2,C$1&lt;='Periodische Zahlungen'!$F2),'Periodische Zahlungen'!$D2,0),"")</f>
        <v>0</v>
      </c>
      <c r="D6" s="32">
        <f ca="1">IFERROR(IF(AND(MOD(MONTH(D$1)+12-MONTH('Periodische Zahlungen'!$J2),'Periodische Zahlungen'!$I2)=0,D$1&gt;='Periodische Zahlungen'!$J2,D$1&lt;='Periodische Zahlungen'!$F2),'Periodische Zahlungen'!$D2,0),"")</f>
        <v>100</v>
      </c>
      <c r="E6" s="32">
        <f ca="1">IFERROR(IF(AND(MOD(MONTH(E$1)+12-MONTH('Periodische Zahlungen'!$J2),'Periodische Zahlungen'!$I2)=0,E$1&gt;='Periodische Zahlungen'!$J2,E$1&lt;='Periodische Zahlungen'!$F2),'Periodische Zahlungen'!$D2,0),"")</f>
        <v>0</v>
      </c>
      <c r="F6" s="32">
        <f ca="1">IFERROR(IF(AND(MOD(MONTH(F$1)+12-MONTH('Periodische Zahlungen'!$J2),'Periodische Zahlungen'!$I2)=0,F$1&gt;='Periodische Zahlungen'!$J2,F$1&lt;='Periodische Zahlungen'!$F2),'Periodische Zahlungen'!$D2,0),"")</f>
        <v>0</v>
      </c>
      <c r="G6" s="32">
        <f ca="1">IFERROR(IF(AND(MOD(MONTH(G$1)+12-MONTH('Periodische Zahlungen'!$J2),'Periodische Zahlungen'!$I2)=0,G$1&gt;='Periodische Zahlungen'!$J2,G$1&lt;='Periodische Zahlungen'!$F2),'Periodische Zahlungen'!$D2,0),"")</f>
        <v>100</v>
      </c>
      <c r="H6" s="32">
        <f ca="1">IFERROR(IF(AND(MOD(MONTH(H$1)+12-MONTH('Periodische Zahlungen'!$J2),'Periodische Zahlungen'!$I2)=0,H$1&gt;='Periodische Zahlungen'!$J2,H$1&lt;='Periodische Zahlungen'!$F2),'Periodische Zahlungen'!$D2,0),"")</f>
        <v>0</v>
      </c>
      <c r="I6" s="32">
        <f ca="1">IFERROR(IF(AND(MOD(MONTH(I$1)+12-MONTH('Periodische Zahlungen'!$J2),'Periodische Zahlungen'!$I2)=0,I$1&gt;='Periodische Zahlungen'!$J2,I$1&lt;='Periodische Zahlungen'!$F2),'Periodische Zahlungen'!$D2,0),"")</f>
        <v>0</v>
      </c>
      <c r="J6" s="32">
        <f ca="1">IFERROR(IF(AND(MOD(MONTH(J$1)+12-MONTH('Periodische Zahlungen'!$J2),'Periodische Zahlungen'!$I2)=0,J$1&gt;='Periodische Zahlungen'!$J2,J$1&lt;='Periodische Zahlungen'!$F2),'Periodische Zahlungen'!$D2,0),"")</f>
        <v>100</v>
      </c>
      <c r="K6" s="32">
        <f ca="1">IFERROR(IF(AND(MOD(MONTH(K$1)+12-MONTH('Periodische Zahlungen'!$J2),'Periodische Zahlungen'!$I2)=0,K$1&gt;='Periodische Zahlungen'!$J2,K$1&lt;='Periodische Zahlungen'!$F2),'Periodische Zahlungen'!$D2,0),"")</f>
        <v>0</v>
      </c>
      <c r="L6" s="32">
        <f ca="1">IFERROR(IF(AND(MOD(MONTH(L$1)+12-MONTH('Periodische Zahlungen'!$J2),'Periodische Zahlungen'!$I2)=0,L$1&gt;='Periodische Zahlungen'!$J2,L$1&lt;='Periodische Zahlungen'!$F2),'Periodische Zahlungen'!$D2,0),"")</f>
        <v>0</v>
      </c>
      <c r="M6" s="32">
        <f ca="1">IFERROR(IF(AND(MOD(MONTH(M$1)+12-MONTH('Periodische Zahlungen'!$J2),'Periodische Zahlungen'!$I2)=0,M$1&gt;='Periodische Zahlungen'!$J2,M$1&lt;='Periodische Zahlungen'!$F2),'Periodische Zahlungen'!$D2,0),"")</f>
        <v>100</v>
      </c>
      <c r="N6" s="32">
        <f ca="1">IFERROR(IF(AND(MOD(MONTH(N$1)+12-MONTH('Periodische Zahlungen'!$J2),'Periodische Zahlungen'!$I2)=0,N$1&gt;='Periodische Zahlungen'!$J2,N$1&lt;='Periodische Zahlungen'!$F2),'Periodische Zahlungen'!$D2,0),"")</f>
        <v>0</v>
      </c>
      <c r="O6" s="32">
        <f ca="1">IFERROR(IF(AND(MOD(MONTH(O$1)+12-MONTH('Periodische Zahlungen'!$J2),'Periodische Zahlungen'!$I2)=0,O$1&gt;='Periodische Zahlungen'!$J2,O$1&lt;='Periodische Zahlungen'!$F2),'Periodische Zahlungen'!$D2,0),"")</f>
        <v>0</v>
      </c>
      <c r="P6" s="32">
        <f ca="1">IFERROR(IF(AND(MOD(MONTH(P$1)+12-MONTH('Periodische Zahlungen'!$J2),'Periodische Zahlungen'!$I2)=0,P$1&gt;='Periodische Zahlungen'!$J2,P$1&lt;='Periodische Zahlungen'!$F2),'Periodische Zahlungen'!$D2,0),"")</f>
        <v>100</v>
      </c>
      <c r="Q6" s="32">
        <f ca="1">IFERROR(IF(AND(MOD(MONTH(Q$1)+12-MONTH('Periodische Zahlungen'!$J2),'Periodische Zahlungen'!$I2)=0,Q$1&gt;='Periodische Zahlungen'!$J2,Q$1&lt;='Periodische Zahlungen'!$F2),'Periodische Zahlungen'!$D2,0),"")</f>
        <v>0</v>
      </c>
      <c r="R6" s="32">
        <f ca="1">IFERROR(IF(AND(MOD(MONTH(R$1)+12-MONTH('Periodische Zahlungen'!$J2),'Periodische Zahlungen'!$I2)=0,R$1&gt;='Periodische Zahlungen'!$J2,R$1&lt;='Periodische Zahlungen'!$F2),'Periodische Zahlungen'!$D2,0),"")</f>
        <v>0</v>
      </c>
      <c r="S6" s="32">
        <f ca="1">IFERROR(IF(AND(MOD(MONTH(S$1)+12-MONTH('Periodische Zahlungen'!$J2),'Periodische Zahlungen'!$I2)=0,S$1&gt;='Periodische Zahlungen'!$J2,S$1&lt;='Periodische Zahlungen'!$F2),'Periodische Zahlungen'!$D2,0),"")</f>
        <v>100</v>
      </c>
      <c r="T6" s="32">
        <f ca="1">IFERROR(IF(AND(MOD(MONTH(T$1)+12-MONTH('Periodische Zahlungen'!$J2),'Periodische Zahlungen'!$I2)=0,T$1&gt;='Periodische Zahlungen'!$J2,T$1&lt;='Periodische Zahlungen'!$F2),'Periodische Zahlungen'!$D2,0),"")</f>
        <v>0</v>
      </c>
      <c r="U6" s="32">
        <f ca="1">IFERROR(IF(AND(MOD(MONTH(U$1)+12-MONTH('Periodische Zahlungen'!$J2),'Periodische Zahlungen'!$I2)=0,U$1&gt;='Periodische Zahlungen'!$J2,U$1&lt;='Periodische Zahlungen'!$F2),'Periodische Zahlungen'!$D2,0),"")</f>
        <v>0</v>
      </c>
      <c r="V6" s="32">
        <f ca="1">IFERROR(IF(AND(MOD(MONTH(V$1)+12-MONTH('Periodische Zahlungen'!$J2),'Periodische Zahlungen'!$I2)=0,V$1&gt;='Periodische Zahlungen'!$J2,V$1&lt;='Periodische Zahlungen'!$F2),'Periodische Zahlungen'!$D2,0),"")</f>
        <v>100</v>
      </c>
      <c r="W6" s="32">
        <f ca="1">IFERROR(IF(AND(MOD(MONTH(W$1)+12-MONTH('Periodische Zahlungen'!$J2),'Periodische Zahlungen'!$I2)=0,W$1&gt;='Periodische Zahlungen'!$J2,W$1&lt;='Periodische Zahlungen'!$F2),'Periodische Zahlungen'!$D2,0),"")</f>
        <v>0</v>
      </c>
      <c r="X6" s="32">
        <f ca="1">IFERROR(IF(AND(MOD(MONTH(X$1)+12-MONTH('Periodische Zahlungen'!$J2),'Periodische Zahlungen'!$I2)=0,X$1&gt;='Periodische Zahlungen'!$J2,X$1&lt;='Periodische Zahlungen'!$F2),'Periodische Zahlungen'!$D2,0),"")</f>
        <v>0</v>
      </c>
      <c r="Y6" s="32">
        <f ca="1">IFERROR(IF(AND(MOD(MONTH(Y$1)+12-MONTH('Periodische Zahlungen'!$J2),'Periodische Zahlungen'!$I2)=0,Y$1&gt;='Periodische Zahlungen'!$J2,Y$1&lt;='Periodische Zahlungen'!$F2),'Periodische Zahlungen'!$D2,0),"")</f>
        <v>100</v>
      </c>
      <c r="Z6" s="27">
        <f t="shared" ref="Z6:Z24" ca="1" si="3">SUM(B6:Y6)</f>
        <v>800</v>
      </c>
      <c r="AA6" s="28">
        <f t="shared" ref="AA6:AA24" ca="1" si="4">Z6/COUNT(B$1:Y$1)</f>
        <v>33.333333333333336</v>
      </c>
    </row>
    <row r="7" spans="1:27" s="6" customFormat="1" ht="14">
      <c r="A7" s="31" t="str">
        <f>IF('Periodische Zahlungen'!A3&lt;&gt;"",'Periodische Zahlungen'!A3&amp;" ("&amp;'Periodische Zahlungen'!C3&amp;" "&amp;TEXT('Periodische Zahlungen'!D3,"0.00")&amp;" ab "&amp;TEXT('Periodische Zahlungen'!E3,"MMM/JJJJ")&amp;")","")</f>
        <v>Büromaterial (Monatlich 30.00 ab Apr/2020)</v>
      </c>
      <c r="B7" s="32">
        <f ca="1">IFERROR(IF(AND(MOD(MONTH(B$1)+12-MONTH('Periodische Zahlungen'!$J3),'Periodische Zahlungen'!$I3)=0,B$1&gt;='Periodische Zahlungen'!$J3,B$1&lt;='Periodische Zahlungen'!$F3),'Periodische Zahlungen'!$D3,0),"")</f>
        <v>30</v>
      </c>
      <c r="C7" s="32">
        <f ca="1">IFERROR(IF(AND(MOD(MONTH(C$1)+12-MONTH('Periodische Zahlungen'!$J3),'Periodische Zahlungen'!$I3)=0,C$1&gt;='Periodische Zahlungen'!$J3,C$1&lt;='Periodische Zahlungen'!$F3),'Periodische Zahlungen'!$D3,0),"")</f>
        <v>30</v>
      </c>
      <c r="D7" s="32">
        <f ca="1">IFERROR(IF(AND(MOD(MONTH(D$1)+12-MONTH('Periodische Zahlungen'!$J3),'Periodische Zahlungen'!$I3)=0,D$1&gt;='Periodische Zahlungen'!$J3,D$1&lt;='Periodische Zahlungen'!$F3),'Periodische Zahlungen'!$D3,0),"")</f>
        <v>30</v>
      </c>
      <c r="E7" s="32">
        <f ca="1">IFERROR(IF(AND(MOD(MONTH(E$1)+12-MONTH('Periodische Zahlungen'!$J3),'Periodische Zahlungen'!$I3)=0,E$1&gt;='Periodische Zahlungen'!$J3,E$1&lt;='Periodische Zahlungen'!$F3),'Periodische Zahlungen'!$D3,0),"")</f>
        <v>30</v>
      </c>
      <c r="F7" s="32">
        <f ca="1">IFERROR(IF(AND(MOD(MONTH(F$1)+12-MONTH('Periodische Zahlungen'!$J3),'Periodische Zahlungen'!$I3)=0,F$1&gt;='Periodische Zahlungen'!$J3,F$1&lt;='Periodische Zahlungen'!$F3),'Periodische Zahlungen'!$D3,0),"")</f>
        <v>30</v>
      </c>
      <c r="G7" s="32">
        <f ca="1">IFERROR(IF(AND(MOD(MONTH(G$1)+12-MONTH('Periodische Zahlungen'!$J3),'Periodische Zahlungen'!$I3)=0,G$1&gt;='Periodische Zahlungen'!$J3,G$1&lt;='Periodische Zahlungen'!$F3),'Periodische Zahlungen'!$D3,0),"")</f>
        <v>30</v>
      </c>
      <c r="H7" s="32">
        <f ca="1">IFERROR(IF(AND(MOD(MONTH(H$1)+12-MONTH('Periodische Zahlungen'!$J3),'Periodische Zahlungen'!$I3)=0,H$1&gt;='Periodische Zahlungen'!$J3,H$1&lt;='Periodische Zahlungen'!$F3),'Periodische Zahlungen'!$D3,0),"")</f>
        <v>30</v>
      </c>
      <c r="I7" s="32">
        <f ca="1">IFERROR(IF(AND(MOD(MONTH(I$1)+12-MONTH('Periodische Zahlungen'!$J3),'Periodische Zahlungen'!$I3)=0,I$1&gt;='Periodische Zahlungen'!$J3,I$1&lt;='Periodische Zahlungen'!$F3),'Periodische Zahlungen'!$D3,0),"")</f>
        <v>30</v>
      </c>
      <c r="J7" s="32">
        <f ca="1">IFERROR(IF(AND(MOD(MONTH(J$1)+12-MONTH('Periodische Zahlungen'!$J3),'Periodische Zahlungen'!$I3)=0,J$1&gt;='Periodische Zahlungen'!$J3,J$1&lt;='Periodische Zahlungen'!$F3),'Periodische Zahlungen'!$D3,0),"")</f>
        <v>30</v>
      </c>
      <c r="K7" s="32">
        <f ca="1">IFERROR(IF(AND(MOD(MONTH(K$1)+12-MONTH('Periodische Zahlungen'!$J3),'Periodische Zahlungen'!$I3)=0,K$1&gt;='Periodische Zahlungen'!$J3,K$1&lt;='Periodische Zahlungen'!$F3),'Periodische Zahlungen'!$D3,0),"")</f>
        <v>30</v>
      </c>
      <c r="L7" s="32">
        <f ca="1">IFERROR(IF(AND(MOD(MONTH(L$1)+12-MONTH('Periodische Zahlungen'!$J3),'Periodische Zahlungen'!$I3)=0,L$1&gt;='Periodische Zahlungen'!$J3,L$1&lt;='Periodische Zahlungen'!$F3),'Periodische Zahlungen'!$D3,0),"")</f>
        <v>30</v>
      </c>
      <c r="M7" s="32">
        <f ca="1">IFERROR(IF(AND(MOD(MONTH(M$1)+12-MONTH('Periodische Zahlungen'!$J3),'Periodische Zahlungen'!$I3)=0,M$1&gt;='Periodische Zahlungen'!$J3,M$1&lt;='Periodische Zahlungen'!$F3),'Periodische Zahlungen'!$D3,0),"")</f>
        <v>30</v>
      </c>
      <c r="N7" s="32">
        <f ca="1">IFERROR(IF(AND(MOD(MONTH(N$1)+12-MONTH('Periodische Zahlungen'!$J3),'Periodische Zahlungen'!$I3)=0,N$1&gt;='Periodische Zahlungen'!$J3,N$1&lt;='Periodische Zahlungen'!$F3),'Periodische Zahlungen'!$D3,0),"")</f>
        <v>30</v>
      </c>
      <c r="O7" s="32">
        <f ca="1">IFERROR(IF(AND(MOD(MONTH(O$1)+12-MONTH('Periodische Zahlungen'!$J3),'Periodische Zahlungen'!$I3)=0,O$1&gt;='Periodische Zahlungen'!$J3,O$1&lt;='Periodische Zahlungen'!$F3),'Periodische Zahlungen'!$D3,0),"")</f>
        <v>30</v>
      </c>
      <c r="P7" s="32">
        <f ca="1">IFERROR(IF(AND(MOD(MONTH(P$1)+12-MONTH('Periodische Zahlungen'!$J3),'Periodische Zahlungen'!$I3)=0,P$1&gt;='Periodische Zahlungen'!$J3,P$1&lt;='Periodische Zahlungen'!$F3),'Periodische Zahlungen'!$D3,0),"")</f>
        <v>30</v>
      </c>
      <c r="Q7" s="32">
        <f ca="1">IFERROR(IF(AND(MOD(MONTH(Q$1)+12-MONTH('Periodische Zahlungen'!$J3),'Periodische Zahlungen'!$I3)=0,Q$1&gt;='Periodische Zahlungen'!$J3,Q$1&lt;='Periodische Zahlungen'!$F3),'Periodische Zahlungen'!$D3,0),"")</f>
        <v>30</v>
      </c>
      <c r="R7" s="32">
        <f ca="1">IFERROR(IF(AND(MOD(MONTH(R$1)+12-MONTH('Periodische Zahlungen'!$J3),'Periodische Zahlungen'!$I3)=0,R$1&gt;='Periodische Zahlungen'!$J3,R$1&lt;='Periodische Zahlungen'!$F3),'Periodische Zahlungen'!$D3,0),"")</f>
        <v>30</v>
      </c>
      <c r="S7" s="32">
        <f ca="1">IFERROR(IF(AND(MOD(MONTH(S$1)+12-MONTH('Periodische Zahlungen'!$J3),'Periodische Zahlungen'!$I3)=0,S$1&gt;='Periodische Zahlungen'!$J3,S$1&lt;='Periodische Zahlungen'!$F3),'Periodische Zahlungen'!$D3,0),"")</f>
        <v>30</v>
      </c>
      <c r="T7" s="32">
        <f ca="1">IFERROR(IF(AND(MOD(MONTH(T$1)+12-MONTH('Periodische Zahlungen'!$J3),'Periodische Zahlungen'!$I3)=0,T$1&gt;='Periodische Zahlungen'!$J3,T$1&lt;='Periodische Zahlungen'!$F3),'Periodische Zahlungen'!$D3,0),"")</f>
        <v>30</v>
      </c>
      <c r="U7" s="32">
        <f ca="1">IFERROR(IF(AND(MOD(MONTH(U$1)+12-MONTH('Periodische Zahlungen'!$J3),'Periodische Zahlungen'!$I3)=0,U$1&gt;='Periodische Zahlungen'!$J3,U$1&lt;='Periodische Zahlungen'!$F3),'Periodische Zahlungen'!$D3,0),"")</f>
        <v>30</v>
      </c>
      <c r="V7" s="32">
        <f ca="1">IFERROR(IF(AND(MOD(MONTH(V$1)+12-MONTH('Periodische Zahlungen'!$J3),'Periodische Zahlungen'!$I3)=0,V$1&gt;='Periodische Zahlungen'!$J3,V$1&lt;='Periodische Zahlungen'!$F3),'Periodische Zahlungen'!$D3,0),"")</f>
        <v>30</v>
      </c>
      <c r="W7" s="32">
        <f ca="1">IFERROR(IF(AND(MOD(MONTH(W$1)+12-MONTH('Periodische Zahlungen'!$J3),'Periodische Zahlungen'!$I3)=0,W$1&gt;='Periodische Zahlungen'!$J3,W$1&lt;='Periodische Zahlungen'!$F3),'Periodische Zahlungen'!$D3,0),"")</f>
        <v>30</v>
      </c>
      <c r="X7" s="32">
        <f ca="1">IFERROR(IF(AND(MOD(MONTH(X$1)+12-MONTH('Periodische Zahlungen'!$J3),'Periodische Zahlungen'!$I3)=0,X$1&gt;='Periodische Zahlungen'!$J3,X$1&lt;='Periodische Zahlungen'!$F3),'Periodische Zahlungen'!$D3,0),"")</f>
        <v>30</v>
      </c>
      <c r="Y7" s="32">
        <f ca="1">IFERROR(IF(AND(MOD(MONTH(Y$1)+12-MONTH('Periodische Zahlungen'!$J3),'Periodische Zahlungen'!$I3)=0,Y$1&gt;='Periodische Zahlungen'!$J3,Y$1&lt;='Periodische Zahlungen'!$F3),'Periodische Zahlungen'!$D3,0),"")</f>
        <v>30</v>
      </c>
      <c r="Z7" s="27">
        <f t="shared" ca="1" si="3"/>
        <v>720</v>
      </c>
      <c r="AA7" s="27">
        <f t="shared" ca="1" si="4"/>
        <v>30</v>
      </c>
    </row>
    <row r="8" spans="1:27" s="3" customFormat="1" ht="14">
      <c r="A8" s="31" t="str">
        <f>IF('Periodische Zahlungen'!A4&lt;&gt;"",'Periodische Zahlungen'!A4&amp;" ("&amp;'Periodische Zahlungen'!C4&amp;" "&amp;TEXT('Periodische Zahlungen'!D4,"0.00")&amp;" ab "&amp;TEXT('Periodische Zahlungen'!E4,"MMM/JJJJ")&amp;")","")</f>
        <v>Domains (Jährlich 50.00 ab Feb/2020)</v>
      </c>
      <c r="B8" s="32">
        <f ca="1">IFERROR(IF(AND(MOD(MONTH(B$1)+12-MONTH('Periodische Zahlungen'!$J4),'Periodische Zahlungen'!$I4)=0,B$1&gt;='Periodische Zahlungen'!$J4,B$1&lt;='Periodische Zahlungen'!$F4),'Periodische Zahlungen'!$D4,0),"")</f>
        <v>0</v>
      </c>
      <c r="C8" s="32">
        <f ca="1">IFERROR(IF(AND(MOD(MONTH(C$1)+12-MONTH('Periodische Zahlungen'!$J4),'Periodische Zahlungen'!$I4)=0,C$1&gt;='Periodische Zahlungen'!$J4,C$1&lt;='Periodische Zahlungen'!$F4),'Periodische Zahlungen'!$D4,0),"")</f>
        <v>0</v>
      </c>
      <c r="D8" s="32">
        <f ca="1">IFERROR(IF(AND(MOD(MONTH(D$1)+12-MONTH('Periodische Zahlungen'!$J4),'Periodische Zahlungen'!$I4)=0,D$1&gt;='Periodische Zahlungen'!$J4,D$1&lt;='Periodische Zahlungen'!$F4),'Periodische Zahlungen'!$D4,0),"")</f>
        <v>0</v>
      </c>
      <c r="E8" s="32">
        <f ca="1">IFERROR(IF(AND(MOD(MONTH(E$1)+12-MONTH('Periodische Zahlungen'!$J4),'Periodische Zahlungen'!$I4)=0,E$1&gt;='Periodische Zahlungen'!$J4,E$1&lt;='Periodische Zahlungen'!$F4),'Periodische Zahlungen'!$D4,0),"")</f>
        <v>0</v>
      </c>
      <c r="F8" s="32">
        <f ca="1">IFERROR(IF(AND(MOD(MONTH(F$1)+12-MONTH('Periodische Zahlungen'!$J4),'Periodische Zahlungen'!$I4)=0,F$1&gt;='Periodische Zahlungen'!$J4,F$1&lt;='Periodische Zahlungen'!$F4),'Periodische Zahlungen'!$D4,0),"")</f>
        <v>0</v>
      </c>
      <c r="G8" s="32">
        <f ca="1">IFERROR(IF(AND(MOD(MONTH(G$1)+12-MONTH('Periodische Zahlungen'!$J4),'Periodische Zahlungen'!$I4)=0,G$1&gt;='Periodische Zahlungen'!$J4,G$1&lt;='Periodische Zahlungen'!$F4),'Periodische Zahlungen'!$D4,0),"")</f>
        <v>0</v>
      </c>
      <c r="H8" s="32">
        <f ca="1">IFERROR(IF(AND(MOD(MONTH(H$1)+12-MONTH('Periodische Zahlungen'!$J4),'Periodische Zahlungen'!$I4)=0,H$1&gt;='Periodische Zahlungen'!$J4,H$1&lt;='Periodische Zahlungen'!$F4),'Periodische Zahlungen'!$D4,0),"")</f>
        <v>0</v>
      </c>
      <c r="I8" s="32">
        <f ca="1">IFERROR(IF(AND(MOD(MONTH(I$1)+12-MONTH('Periodische Zahlungen'!$J4),'Periodische Zahlungen'!$I4)=0,I$1&gt;='Periodische Zahlungen'!$J4,I$1&lt;='Periodische Zahlungen'!$F4),'Periodische Zahlungen'!$D4,0),"")</f>
        <v>0</v>
      </c>
      <c r="J8" s="32">
        <f ca="1">IFERROR(IF(AND(MOD(MONTH(J$1)+12-MONTH('Periodische Zahlungen'!$J4),'Periodische Zahlungen'!$I4)=0,J$1&gt;='Periodische Zahlungen'!$J4,J$1&lt;='Periodische Zahlungen'!$F4),'Periodische Zahlungen'!$D4,0),"")</f>
        <v>50</v>
      </c>
      <c r="K8" s="32">
        <f ca="1">IFERROR(IF(AND(MOD(MONTH(K$1)+12-MONTH('Periodische Zahlungen'!$J4),'Periodische Zahlungen'!$I4)=0,K$1&gt;='Periodische Zahlungen'!$J4,K$1&lt;='Periodische Zahlungen'!$F4),'Periodische Zahlungen'!$D4,0),"")</f>
        <v>0</v>
      </c>
      <c r="L8" s="32">
        <f ca="1">IFERROR(IF(AND(MOD(MONTH(L$1)+12-MONTH('Periodische Zahlungen'!$J4),'Periodische Zahlungen'!$I4)=0,L$1&gt;='Periodische Zahlungen'!$J4,L$1&lt;='Periodische Zahlungen'!$F4),'Periodische Zahlungen'!$D4,0),"")</f>
        <v>0</v>
      </c>
      <c r="M8" s="32">
        <f ca="1">IFERROR(IF(AND(MOD(MONTH(M$1)+12-MONTH('Periodische Zahlungen'!$J4),'Periodische Zahlungen'!$I4)=0,M$1&gt;='Periodische Zahlungen'!$J4,M$1&lt;='Periodische Zahlungen'!$F4),'Periodische Zahlungen'!$D4,0),"")</f>
        <v>0</v>
      </c>
      <c r="N8" s="32">
        <f ca="1">IFERROR(IF(AND(MOD(MONTH(N$1)+12-MONTH('Periodische Zahlungen'!$J4),'Periodische Zahlungen'!$I4)=0,N$1&gt;='Periodische Zahlungen'!$J4,N$1&lt;='Periodische Zahlungen'!$F4),'Periodische Zahlungen'!$D4,0),"")</f>
        <v>0</v>
      </c>
      <c r="O8" s="32">
        <f ca="1">IFERROR(IF(AND(MOD(MONTH(O$1)+12-MONTH('Periodische Zahlungen'!$J4),'Periodische Zahlungen'!$I4)=0,O$1&gt;='Periodische Zahlungen'!$J4,O$1&lt;='Periodische Zahlungen'!$F4),'Periodische Zahlungen'!$D4,0),"")</f>
        <v>0</v>
      </c>
      <c r="P8" s="32">
        <f ca="1">IFERROR(IF(AND(MOD(MONTH(P$1)+12-MONTH('Periodische Zahlungen'!$J4),'Periodische Zahlungen'!$I4)=0,P$1&gt;='Periodische Zahlungen'!$J4,P$1&lt;='Periodische Zahlungen'!$F4),'Periodische Zahlungen'!$D4,0),"")</f>
        <v>0</v>
      </c>
      <c r="Q8" s="32">
        <f ca="1">IFERROR(IF(AND(MOD(MONTH(Q$1)+12-MONTH('Periodische Zahlungen'!$J4),'Periodische Zahlungen'!$I4)=0,Q$1&gt;='Periodische Zahlungen'!$J4,Q$1&lt;='Periodische Zahlungen'!$F4),'Periodische Zahlungen'!$D4,0),"")</f>
        <v>0</v>
      </c>
      <c r="R8" s="32">
        <f ca="1">IFERROR(IF(AND(MOD(MONTH(R$1)+12-MONTH('Periodische Zahlungen'!$J4),'Periodische Zahlungen'!$I4)=0,R$1&gt;='Periodische Zahlungen'!$J4,R$1&lt;='Periodische Zahlungen'!$F4),'Periodische Zahlungen'!$D4,0),"")</f>
        <v>0</v>
      </c>
      <c r="S8" s="32">
        <f ca="1">IFERROR(IF(AND(MOD(MONTH(S$1)+12-MONTH('Periodische Zahlungen'!$J4),'Periodische Zahlungen'!$I4)=0,S$1&gt;='Periodische Zahlungen'!$J4,S$1&lt;='Periodische Zahlungen'!$F4),'Periodische Zahlungen'!$D4,0),"")</f>
        <v>0</v>
      </c>
      <c r="T8" s="32">
        <f ca="1">IFERROR(IF(AND(MOD(MONTH(T$1)+12-MONTH('Periodische Zahlungen'!$J4),'Periodische Zahlungen'!$I4)=0,T$1&gt;='Periodische Zahlungen'!$J4,T$1&lt;='Periodische Zahlungen'!$F4),'Periodische Zahlungen'!$D4,0),"")</f>
        <v>0</v>
      </c>
      <c r="U8" s="32">
        <f ca="1">IFERROR(IF(AND(MOD(MONTH(U$1)+12-MONTH('Periodische Zahlungen'!$J4),'Periodische Zahlungen'!$I4)=0,U$1&gt;='Periodische Zahlungen'!$J4,U$1&lt;='Periodische Zahlungen'!$F4),'Periodische Zahlungen'!$D4,0),"")</f>
        <v>0</v>
      </c>
      <c r="V8" s="32">
        <f ca="1">IFERROR(IF(AND(MOD(MONTH(V$1)+12-MONTH('Periodische Zahlungen'!$J4),'Periodische Zahlungen'!$I4)=0,V$1&gt;='Periodische Zahlungen'!$J4,V$1&lt;='Periodische Zahlungen'!$F4),'Periodische Zahlungen'!$D4,0),"")</f>
        <v>50</v>
      </c>
      <c r="W8" s="32">
        <f ca="1">IFERROR(IF(AND(MOD(MONTH(W$1)+12-MONTH('Periodische Zahlungen'!$J4),'Periodische Zahlungen'!$I4)=0,W$1&gt;='Periodische Zahlungen'!$J4,W$1&lt;='Periodische Zahlungen'!$F4),'Periodische Zahlungen'!$D4,0),"")</f>
        <v>0</v>
      </c>
      <c r="X8" s="32">
        <f ca="1">IFERROR(IF(AND(MOD(MONTH(X$1)+12-MONTH('Periodische Zahlungen'!$J4),'Periodische Zahlungen'!$I4)=0,X$1&gt;='Periodische Zahlungen'!$J4,X$1&lt;='Periodische Zahlungen'!$F4),'Periodische Zahlungen'!$D4,0),"")</f>
        <v>0</v>
      </c>
      <c r="Y8" s="32">
        <f ca="1">IFERROR(IF(AND(MOD(MONTH(Y$1)+12-MONTH('Periodische Zahlungen'!$J4),'Periodische Zahlungen'!$I4)=0,Y$1&gt;='Periodische Zahlungen'!$J4,Y$1&lt;='Periodische Zahlungen'!$F4),'Periodische Zahlungen'!$D4,0),"")</f>
        <v>0</v>
      </c>
      <c r="Z8" s="27">
        <f t="shared" ca="1" si="3"/>
        <v>100</v>
      </c>
      <c r="AA8" s="27">
        <f t="shared" ca="1" si="4"/>
        <v>4.166666666666667</v>
      </c>
    </row>
    <row r="9" spans="1:27" s="3" customFormat="1" ht="14">
      <c r="A9" s="31" t="str">
        <f>IF('Periodische Zahlungen'!A5&lt;&gt;"",'Periodische Zahlungen'!A5&amp;" ("&amp;'Periodische Zahlungen'!C5&amp;" "&amp;TEXT('Periodische Zahlungen'!D5,"0.00")&amp;" ab "&amp;TEXT('Periodische Zahlungen'!E5,"MMM/JJJJ")&amp;")","")</f>
        <v>Fortbildung (Monatlich 200.00 ab Jun/2020)</v>
      </c>
      <c r="B9" s="32">
        <f ca="1">IFERROR(IF(AND(MOD(MONTH(B$1)+12-MONTH('Periodische Zahlungen'!$J5),'Periodische Zahlungen'!$I5)=0,B$1&gt;='Periodische Zahlungen'!$J5,B$1&lt;='Periodische Zahlungen'!$F5),'Periodische Zahlungen'!$D5,0),"")</f>
        <v>200</v>
      </c>
      <c r="C9" s="32">
        <f ca="1">IFERROR(IF(AND(MOD(MONTH(C$1)+12-MONTH('Periodische Zahlungen'!$J5),'Periodische Zahlungen'!$I5)=0,C$1&gt;='Periodische Zahlungen'!$J5,C$1&lt;='Periodische Zahlungen'!$F5),'Periodische Zahlungen'!$D5,0),"")</f>
        <v>200</v>
      </c>
      <c r="D9" s="32">
        <f ca="1">IFERROR(IF(AND(MOD(MONTH(D$1)+12-MONTH('Periodische Zahlungen'!$J5),'Periodische Zahlungen'!$I5)=0,D$1&gt;='Periodische Zahlungen'!$J5,D$1&lt;='Periodische Zahlungen'!$F5),'Periodische Zahlungen'!$D5,0),"")</f>
        <v>200</v>
      </c>
      <c r="E9" s="32">
        <f ca="1">IFERROR(IF(AND(MOD(MONTH(E$1)+12-MONTH('Periodische Zahlungen'!$J5),'Periodische Zahlungen'!$I5)=0,E$1&gt;='Periodische Zahlungen'!$J5,E$1&lt;='Periodische Zahlungen'!$F5),'Periodische Zahlungen'!$D5,0),"")</f>
        <v>200</v>
      </c>
      <c r="F9" s="32">
        <f ca="1">IFERROR(IF(AND(MOD(MONTH(F$1)+12-MONTH('Periodische Zahlungen'!$J5),'Periodische Zahlungen'!$I5)=0,F$1&gt;='Periodische Zahlungen'!$J5,F$1&lt;='Periodische Zahlungen'!$F5),'Periodische Zahlungen'!$D5,0),"")</f>
        <v>200</v>
      </c>
      <c r="G9" s="32">
        <f ca="1">IFERROR(IF(AND(MOD(MONTH(G$1)+12-MONTH('Periodische Zahlungen'!$J5),'Periodische Zahlungen'!$I5)=0,G$1&gt;='Periodische Zahlungen'!$J5,G$1&lt;='Periodische Zahlungen'!$F5),'Periodische Zahlungen'!$D5,0),"")</f>
        <v>200</v>
      </c>
      <c r="H9" s="32">
        <f ca="1">IFERROR(IF(AND(MOD(MONTH(H$1)+12-MONTH('Periodische Zahlungen'!$J5),'Periodische Zahlungen'!$I5)=0,H$1&gt;='Periodische Zahlungen'!$J5,H$1&lt;='Periodische Zahlungen'!$F5),'Periodische Zahlungen'!$D5,0),"")</f>
        <v>200</v>
      </c>
      <c r="I9" s="32">
        <f ca="1">IFERROR(IF(AND(MOD(MONTH(I$1)+12-MONTH('Periodische Zahlungen'!$J5),'Periodische Zahlungen'!$I5)=0,I$1&gt;='Periodische Zahlungen'!$J5,I$1&lt;='Periodische Zahlungen'!$F5),'Periodische Zahlungen'!$D5,0),"")</f>
        <v>200</v>
      </c>
      <c r="J9" s="32">
        <f ca="1">IFERROR(IF(AND(MOD(MONTH(J$1)+12-MONTH('Periodische Zahlungen'!$J5),'Periodische Zahlungen'!$I5)=0,J$1&gt;='Periodische Zahlungen'!$J5,J$1&lt;='Periodische Zahlungen'!$F5),'Periodische Zahlungen'!$D5,0),"")</f>
        <v>200</v>
      </c>
      <c r="K9" s="32">
        <f ca="1">IFERROR(IF(AND(MOD(MONTH(K$1)+12-MONTH('Periodische Zahlungen'!$J5),'Periodische Zahlungen'!$I5)=0,K$1&gt;='Periodische Zahlungen'!$J5,K$1&lt;='Periodische Zahlungen'!$F5),'Periodische Zahlungen'!$D5,0),"")</f>
        <v>200</v>
      </c>
      <c r="L9" s="32">
        <f ca="1">IFERROR(IF(AND(MOD(MONTH(L$1)+12-MONTH('Periodische Zahlungen'!$J5),'Periodische Zahlungen'!$I5)=0,L$1&gt;='Periodische Zahlungen'!$J5,L$1&lt;='Periodische Zahlungen'!$F5),'Periodische Zahlungen'!$D5,0),"")</f>
        <v>200</v>
      </c>
      <c r="M9" s="32">
        <f ca="1">IFERROR(IF(AND(MOD(MONTH(M$1)+12-MONTH('Periodische Zahlungen'!$J5),'Periodische Zahlungen'!$I5)=0,M$1&gt;='Periodische Zahlungen'!$J5,M$1&lt;='Periodische Zahlungen'!$F5),'Periodische Zahlungen'!$D5,0),"")</f>
        <v>200</v>
      </c>
      <c r="N9" s="32">
        <f ca="1">IFERROR(IF(AND(MOD(MONTH(N$1)+12-MONTH('Periodische Zahlungen'!$J5),'Periodische Zahlungen'!$I5)=0,N$1&gt;='Periodische Zahlungen'!$J5,N$1&lt;='Periodische Zahlungen'!$F5),'Periodische Zahlungen'!$D5,0),"")</f>
        <v>200</v>
      </c>
      <c r="O9" s="32">
        <f ca="1">IFERROR(IF(AND(MOD(MONTH(O$1)+12-MONTH('Periodische Zahlungen'!$J5),'Periodische Zahlungen'!$I5)=0,O$1&gt;='Periodische Zahlungen'!$J5,O$1&lt;='Periodische Zahlungen'!$F5),'Periodische Zahlungen'!$D5,0),"")</f>
        <v>200</v>
      </c>
      <c r="P9" s="32">
        <f ca="1">IFERROR(IF(AND(MOD(MONTH(P$1)+12-MONTH('Periodische Zahlungen'!$J5),'Periodische Zahlungen'!$I5)=0,P$1&gt;='Periodische Zahlungen'!$J5,P$1&lt;='Periodische Zahlungen'!$F5),'Periodische Zahlungen'!$D5,0),"")</f>
        <v>200</v>
      </c>
      <c r="Q9" s="32">
        <f ca="1">IFERROR(IF(AND(MOD(MONTH(Q$1)+12-MONTH('Periodische Zahlungen'!$J5),'Periodische Zahlungen'!$I5)=0,Q$1&gt;='Periodische Zahlungen'!$J5,Q$1&lt;='Periodische Zahlungen'!$F5),'Periodische Zahlungen'!$D5,0),"")</f>
        <v>200</v>
      </c>
      <c r="R9" s="32">
        <f ca="1">IFERROR(IF(AND(MOD(MONTH(R$1)+12-MONTH('Periodische Zahlungen'!$J5),'Periodische Zahlungen'!$I5)=0,R$1&gt;='Periodische Zahlungen'!$J5,R$1&lt;='Periodische Zahlungen'!$F5),'Periodische Zahlungen'!$D5,0),"")</f>
        <v>200</v>
      </c>
      <c r="S9" s="32">
        <f ca="1">IFERROR(IF(AND(MOD(MONTH(S$1)+12-MONTH('Periodische Zahlungen'!$J5),'Periodische Zahlungen'!$I5)=0,S$1&gt;='Periodische Zahlungen'!$J5,S$1&lt;='Periodische Zahlungen'!$F5),'Periodische Zahlungen'!$D5,0),"")</f>
        <v>200</v>
      </c>
      <c r="T9" s="32">
        <f ca="1">IFERROR(IF(AND(MOD(MONTH(T$1)+12-MONTH('Periodische Zahlungen'!$J5),'Periodische Zahlungen'!$I5)=0,T$1&gt;='Periodische Zahlungen'!$J5,T$1&lt;='Periodische Zahlungen'!$F5),'Periodische Zahlungen'!$D5,0),"")</f>
        <v>200</v>
      </c>
      <c r="U9" s="32">
        <f ca="1">IFERROR(IF(AND(MOD(MONTH(U$1)+12-MONTH('Periodische Zahlungen'!$J5),'Periodische Zahlungen'!$I5)=0,U$1&gt;='Periodische Zahlungen'!$J5,U$1&lt;='Periodische Zahlungen'!$F5),'Periodische Zahlungen'!$D5,0),"")</f>
        <v>200</v>
      </c>
      <c r="V9" s="32">
        <f ca="1">IFERROR(IF(AND(MOD(MONTH(V$1)+12-MONTH('Periodische Zahlungen'!$J5),'Periodische Zahlungen'!$I5)=0,V$1&gt;='Periodische Zahlungen'!$J5,V$1&lt;='Periodische Zahlungen'!$F5),'Periodische Zahlungen'!$D5,0),"")</f>
        <v>200</v>
      </c>
      <c r="W9" s="32">
        <f ca="1">IFERROR(IF(AND(MOD(MONTH(W$1)+12-MONTH('Periodische Zahlungen'!$J5),'Periodische Zahlungen'!$I5)=0,W$1&gt;='Periodische Zahlungen'!$J5,W$1&lt;='Periodische Zahlungen'!$F5),'Periodische Zahlungen'!$D5,0),"")</f>
        <v>200</v>
      </c>
      <c r="X9" s="32">
        <f ca="1">IFERROR(IF(AND(MOD(MONTH(X$1)+12-MONTH('Periodische Zahlungen'!$J5),'Periodische Zahlungen'!$I5)=0,X$1&gt;='Periodische Zahlungen'!$J5,X$1&lt;='Periodische Zahlungen'!$F5),'Periodische Zahlungen'!$D5,0),"")</f>
        <v>200</v>
      </c>
      <c r="Y9" s="32">
        <f ca="1">IFERROR(IF(AND(MOD(MONTH(Y$1)+12-MONTH('Periodische Zahlungen'!$J5),'Periodische Zahlungen'!$I5)=0,Y$1&gt;='Periodische Zahlungen'!$J5,Y$1&lt;='Periodische Zahlungen'!$F5),'Periodische Zahlungen'!$D5,0),"")</f>
        <v>200</v>
      </c>
      <c r="Z9" s="27">
        <f t="shared" ca="1" si="3"/>
        <v>4800</v>
      </c>
      <c r="AA9" s="27">
        <f t="shared" ca="1" si="4"/>
        <v>200</v>
      </c>
    </row>
    <row r="10" spans="1:27" s="3" customFormat="1" ht="14">
      <c r="A10" s="31" t="str">
        <f>IF('Periodische Zahlungen'!A6&lt;&gt;"",'Periodische Zahlungen'!A6&amp;" ("&amp;'Periodische Zahlungen'!C6&amp;" "&amp;TEXT('Periodische Zahlungen'!D6,"0.00")&amp;" ab "&amp;TEXT('Periodische Zahlungen'!E6,"MMM/JJJJ")&amp;")","")</f>
        <v>Gehälter - Nettozahlungen (Monatlich 47300.00 ab Apr/2020)</v>
      </c>
      <c r="B10" s="32">
        <f ca="1">IFERROR(IF(AND(MOD(MONTH(B$1)+12-MONTH('Periodische Zahlungen'!$J6),'Periodische Zahlungen'!$I6)=0,B$1&gt;='Periodische Zahlungen'!$J6,B$1&lt;='Periodische Zahlungen'!$F6),'Periodische Zahlungen'!$D6,0),"")</f>
        <v>47300</v>
      </c>
      <c r="C10" s="32">
        <f ca="1">IFERROR(IF(AND(MOD(MONTH(C$1)+12-MONTH('Periodische Zahlungen'!$J6),'Periodische Zahlungen'!$I6)=0,C$1&gt;='Periodische Zahlungen'!$J6,C$1&lt;='Periodische Zahlungen'!$F6),'Periodische Zahlungen'!$D6,0),"")</f>
        <v>47300</v>
      </c>
      <c r="D10" s="32">
        <f ca="1">IFERROR(IF(AND(MOD(MONTH(D$1)+12-MONTH('Periodische Zahlungen'!$J6),'Periodische Zahlungen'!$I6)=0,D$1&gt;='Periodische Zahlungen'!$J6,D$1&lt;='Periodische Zahlungen'!$F6),'Periodische Zahlungen'!$D6,0),"")</f>
        <v>47300</v>
      </c>
      <c r="E10" s="32">
        <f ca="1">IFERROR(IF(AND(MOD(MONTH(E$1)+12-MONTH('Periodische Zahlungen'!$J6),'Periodische Zahlungen'!$I6)=0,E$1&gt;='Periodische Zahlungen'!$J6,E$1&lt;='Periodische Zahlungen'!$F6),'Periodische Zahlungen'!$D6,0),"")</f>
        <v>47300</v>
      </c>
      <c r="F10" s="32">
        <f ca="1">IFERROR(IF(AND(MOD(MONTH(F$1)+12-MONTH('Periodische Zahlungen'!$J6),'Periodische Zahlungen'!$I6)=0,F$1&gt;='Periodische Zahlungen'!$J6,F$1&lt;='Periodische Zahlungen'!$F6),'Periodische Zahlungen'!$D6,0),"")</f>
        <v>47300</v>
      </c>
      <c r="G10" s="32">
        <f ca="1">IFERROR(IF(AND(MOD(MONTH(G$1)+12-MONTH('Periodische Zahlungen'!$J6),'Periodische Zahlungen'!$I6)=0,G$1&gt;='Periodische Zahlungen'!$J6,G$1&lt;='Periodische Zahlungen'!$F6),'Periodische Zahlungen'!$D6,0),"")</f>
        <v>47300</v>
      </c>
      <c r="H10" s="32">
        <f ca="1">IFERROR(IF(AND(MOD(MONTH(H$1)+12-MONTH('Periodische Zahlungen'!$J6),'Periodische Zahlungen'!$I6)=0,H$1&gt;='Periodische Zahlungen'!$J6,H$1&lt;='Periodische Zahlungen'!$F6),'Periodische Zahlungen'!$D6,0),"")</f>
        <v>47300</v>
      </c>
      <c r="I10" s="32">
        <f ca="1">IFERROR(IF(AND(MOD(MONTH(I$1)+12-MONTH('Periodische Zahlungen'!$J6),'Periodische Zahlungen'!$I6)=0,I$1&gt;='Periodische Zahlungen'!$J6,I$1&lt;='Periodische Zahlungen'!$F6),'Periodische Zahlungen'!$D6,0),"")</f>
        <v>47300</v>
      </c>
      <c r="J10" s="32">
        <f ca="1">IFERROR(IF(AND(MOD(MONTH(J$1)+12-MONTH('Periodische Zahlungen'!$J6),'Periodische Zahlungen'!$I6)=0,J$1&gt;='Periodische Zahlungen'!$J6,J$1&lt;='Periodische Zahlungen'!$F6),'Periodische Zahlungen'!$D6,0),"")</f>
        <v>47300</v>
      </c>
      <c r="K10" s="32">
        <f ca="1">IFERROR(IF(AND(MOD(MONTH(K$1)+12-MONTH('Periodische Zahlungen'!$J6),'Periodische Zahlungen'!$I6)=0,K$1&gt;='Periodische Zahlungen'!$J6,K$1&lt;='Periodische Zahlungen'!$F6),'Periodische Zahlungen'!$D6,0),"")</f>
        <v>47300</v>
      </c>
      <c r="L10" s="32">
        <f ca="1">IFERROR(IF(AND(MOD(MONTH(L$1)+12-MONTH('Periodische Zahlungen'!$J6),'Periodische Zahlungen'!$I6)=0,L$1&gt;='Periodische Zahlungen'!$J6,L$1&lt;='Periodische Zahlungen'!$F6),'Periodische Zahlungen'!$D6,0),"")</f>
        <v>47300</v>
      </c>
      <c r="M10" s="32">
        <f ca="1">IFERROR(IF(AND(MOD(MONTH(M$1)+12-MONTH('Periodische Zahlungen'!$J6),'Periodische Zahlungen'!$I6)=0,M$1&gt;='Periodische Zahlungen'!$J6,M$1&lt;='Periodische Zahlungen'!$F6),'Periodische Zahlungen'!$D6,0),"")</f>
        <v>47300</v>
      </c>
      <c r="N10" s="32">
        <f ca="1">IFERROR(IF(AND(MOD(MONTH(N$1)+12-MONTH('Periodische Zahlungen'!$J6),'Periodische Zahlungen'!$I6)=0,N$1&gt;='Periodische Zahlungen'!$J6,N$1&lt;='Periodische Zahlungen'!$F6),'Periodische Zahlungen'!$D6,0),"")</f>
        <v>47300</v>
      </c>
      <c r="O10" s="32">
        <f ca="1">IFERROR(IF(AND(MOD(MONTH(O$1)+12-MONTH('Periodische Zahlungen'!$J6),'Periodische Zahlungen'!$I6)=0,O$1&gt;='Periodische Zahlungen'!$J6,O$1&lt;='Periodische Zahlungen'!$F6),'Periodische Zahlungen'!$D6,0),"")</f>
        <v>47300</v>
      </c>
      <c r="P10" s="32">
        <f ca="1">IFERROR(IF(AND(MOD(MONTH(P$1)+12-MONTH('Periodische Zahlungen'!$J6),'Periodische Zahlungen'!$I6)=0,P$1&gt;='Periodische Zahlungen'!$J6,P$1&lt;='Periodische Zahlungen'!$F6),'Periodische Zahlungen'!$D6,0),"")</f>
        <v>47300</v>
      </c>
      <c r="Q10" s="32">
        <f ca="1">IFERROR(IF(AND(MOD(MONTH(Q$1)+12-MONTH('Periodische Zahlungen'!$J6),'Periodische Zahlungen'!$I6)=0,Q$1&gt;='Periodische Zahlungen'!$J6,Q$1&lt;='Periodische Zahlungen'!$F6),'Periodische Zahlungen'!$D6,0),"")</f>
        <v>47300</v>
      </c>
      <c r="R10" s="32">
        <f ca="1">IFERROR(IF(AND(MOD(MONTH(R$1)+12-MONTH('Periodische Zahlungen'!$J6),'Periodische Zahlungen'!$I6)=0,R$1&gt;='Periodische Zahlungen'!$J6,R$1&lt;='Periodische Zahlungen'!$F6),'Periodische Zahlungen'!$D6,0),"")</f>
        <v>47300</v>
      </c>
      <c r="S10" s="32">
        <f ca="1">IFERROR(IF(AND(MOD(MONTH(S$1)+12-MONTH('Periodische Zahlungen'!$J6),'Periodische Zahlungen'!$I6)=0,S$1&gt;='Periodische Zahlungen'!$J6,S$1&lt;='Periodische Zahlungen'!$F6),'Periodische Zahlungen'!$D6,0),"")</f>
        <v>47300</v>
      </c>
      <c r="T10" s="32">
        <f ca="1">IFERROR(IF(AND(MOD(MONTH(T$1)+12-MONTH('Periodische Zahlungen'!$J6),'Periodische Zahlungen'!$I6)=0,T$1&gt;='Periodische Zahlungen'!$J6,T$1&lt;='Periodische Zahlungen'!$F6),'Periodische Zahlungen'!$D6,0),"")</f>
        <v>47300</v>
      </c>
      <c r="U10" s="32">
        <f ca="1">IFERROR(IF(AND(MOD(MONTH(U$1)+12-MONTH('Periodische Zahlungen'!$J6),'Periodische Zahlungen'!$I6)=0,U$1&gt;='Periodische Zahlungen'!$J6,U$1&lt;='Periodische Zahlungen'!$F6),'Periodische Zahlungen'!$D6,0),"")</f>
        <v>47300</v>
      </c>
      <c r="V10" s="32">
        <f ca="1">IFERROR(IF(AND(MOD(MONTH(V$1)+12-MONTH('Periodische Zahlungen'!$J6),'Periodische Zahlungen'!$I6)=0,V$1&gt;='Periodische Zahlungen'!$J6,V$1&lt;='Periodische Zahlungen'!$F6),'Periodische Zahlungen'!$D6,0),"")</f>
        <v>47300</v>
      </c>
      <c r="W10" s="32">
        <f ca="1">IFERROR(IF(AND(MOD(MONTH(W$1)+12-MONTH('Periodische Zahlungen'!$J6),'Periodische Zahlungen'!$I6)=0,W$1&gt;='Periodische Zahlungen'!$J6,W$1&lt;='Periodische Zahlungen'!$F6),'Periodische Zahlungen'!$D6,0),"")</f>
        <v>47300</v>
      </c>
      <c r="X10" s="32">
        <f ca="1">IFERROR(IF(AND(MOD(MONTH(X$1)+12-MONTH('Periodische Zahlungen'!$J6),'Periodische Zahlungen'!$I6)=0,X$1&gt;='Periodische Zahlungen'!$J6,X$1&lt;='Periodische Zahlungen'!$F6),'Periodische Zahlungen'!$D6,0),"")</f>
        <v>47300</v>
      </c>
      <c r="Y10" s="32">
        <f ca="1">IFERROR(IF(AND(MOD(MONTH(Y$1)+12-MONTH('Periodische Zahlungen'!$J6),'Periodische Zahlungen'!$I6)=0,Y$1&gt;='Periodische Zahlungen'!$J6,Y$1&lt;='Periodische Zahlungen'!$F6),'Periodische Zahlungen'!$D6,0),"")</f>
        <v>47300</v>
      </c>
      <c r="Z10" s="27">
        <f t="shared" ca="1" si="3"/>
        <v>1135200</v>
      </c>
      <c r="AA10" s="27">
        <f t="shared" ca="1" si="4"/>
        <v>47300</v>
      </c>
    </row>
    <row r="11" spans="1:27" s="3" customFormat="1" ht="14">
      <c r="A11" s="31" t="str">
        <f>IF('Periodische Zahlungen'!A7&lt;&gt;"",'Periodische Zahlungen'!A7&amp;" ("&amp;'Periodische Zahlungen'!C7&amp;" "&amp;TEXT('Periodische Zahlungen'!D7,"0.00")&amp;" ab "&amp;TEXT('Periodische Zahlungen'!E7,"MMM/JJJJ")&amp;")","")</f>
        <v>Gehälter - Sozialabgaben (Monatlich 12000.00 ab Jun/2020)</v>
      </c>
      <c r="B11" s="32">
        <f ca="1">IFERROR(IF(AND(MOD(MONTH(B$1)+12-MONTH('Periodische Zahlungen'!$J7),'Periodische Zahlungen'!$I7)=0,B$1&gt;='Periodische Zahlungen'!$J7,B$1&lt;='Periodische Zahlungen'!$F7),'Periodische Zahlungen'!$D7,0),"")</f>
        <v>12000</v>
      </c>
      <c r="C11" s="32">
        <f ca="1">IFERROR(IF(AND(MOD(MONTH(C$1)+12-MONTH('Periodische Zahlungen'!$J7),'Periodische Zahlungen'!$I7)=0,C$1&gt;='Periodische Zahlungen'!$J7,C$1&lt;='Periodische Zahlungen'!$F7),'Periodische Zahlungen'!$D7,0),"")</f>
        <v>12000</v>
      </c>
      <c r="D11" s="32">
        <f ca="1">IFERROR(IF(AND(MOD(MONTH(D$1)+12-MONTH('Periodische Zahlungen'!$J7),'Periodische Zahlungen'!$I7)=0,D$1&gt;='Periodische Zahlungen'!$J7,D$1&lt;='Periodische Zahlungen'!$F7),'Periodische Zahlungen'!$D7,0),"")</f>
        <v>12000</v>
      </c>
      <c r="E11" s="32">
        <f ca="1">IFERROR(IF(AND(MOD(MONTH(E$1)+12-MONTH('Periodische Zahlungen'!$J7),'Periodische Zahlungen'!$I7)=0,E$1&gt;='Periodische Zahlungen'!$J7,E$1&lt;='Periodische Zahlungen'!$F7),'Periodische Zahlungen'!$D7,0),"")</f>
        <v>12000</v>
      </c>
      <c r="F11" s="32">
        <f ca="1">IFERROR(IF(AND(MOD(MONTH(F$1)+12-MONTH('Periodische Zahlungen'!$J7),'Periodische Zahlungen'!$I7)=0,F$1&gt;='Periodische Zahlungen'!$J7,F$1&lt;='Periodische Zahlungen'!$F7),'Periodische Zahlungen'!$D7,0),"")</f>
        <v>12000</v>
      </c>
      <c r="G11" s="32">
        <f ca="1">IFERROR(IF(AND(MOD(MONTH(G$1)+12-MONTH('Periodische Zahlungen'!$J7),'Periodische Zahlungen'!$I7)=0,G$1&gt;='Periodische Zahlungen'!$J7,G$1&lt;='Periodische Zahlungen'!$F7),'Periodische Zahlungen'!$D7,0),"")</f>
        <v>12000</v>
      </c>
      <c r="H11" s="32">
        <f ca="1">IFERROR(IF(AND(MOD(MONTH(H$1)+12-MONTH('Periodische Zahlungen'!$J7),'Periodische Zahlungen'!$I7)=0,H$1&gt;='Periodische Zahlungen'!$J7,H$1&lt;='Periodische Zahlungen'!$F7),'Periodische Zahlungen'!$D7,0),"")</f>
        <v>12000</v>
      </c>
      <c r="I11" s="32">
        <f ca="1">IFERROR(IF(AND(MOD(MONTH(I$1)+12-MONTH('Periodische Zahlungen'!$J7),'Periodische Zahlungen'!$I7)=0,I$1&gt;='Periodische Zahlungen'!$J7,I$1&lt;='Periodische Zahlungen'!$F7),'Periodische Zahlungen'!$D7,0),"")</f>
        <v>12000</v>
      </c>
      <c r="J11" s="32">
        <f ca="1">IFERROR(IF(AND(MOD(MONTH(J$1)+12-MONTH('Periodische Zahlungen'!$J7),'Periodische Zahlungen'!$I7)=0,J$1&gt;='Periodische Zahlungen'!$J7,J$1&lt;='Periodische Zahlungen'!$F7),'Periodische Zahlungen'!$D7,0),"")</f>
        <v>12000</v>
      </c>
      <c r="K11" s="32">
        <f ca="1">IFERROR(IF(AND(MOD(MONTH(K$1)+12-MONTH('Periodische Zahlungen'!$J7),'Periodische Zahlungen'!$I7)=0,K$1&gt;='Periodische Zahlungen'!$J7,K$1&lt;='Periodische Zahlungen'!$F7),'Periodische Zahlungen'!$D7,0),"")</f>
        <v>12000</v>
      </c>
      <c r="L11" s="32">
        <f ca="1">IFERROR(IF(AND(MOD(MONTH(L$1)+12-MONTH('Periodische Zahlungen'!$J7),'Periodische Zahlungen'!$I7)=0,L$1&gt;='Periodische Zahlungen'!$J7,L$1&lt;='Periodische Zahlungen'!$F7),'Periodische Zahlungen'!$D7,0),"")</f>
        <v>12000</v>
      </c>
      <c r="M11" s="32">
        <f ca="1">IFERROR(IF(AND(MOD(MONTH(M$1)+12-MONTH('Periodische Zahlungen'!$J7),'Periodische Zahlungen'!$I7)=0,M$1&gt;='Periodische Zahlungen'!$J7,M$1&lt;='Periodische Zahlungen'!$F7),'Periodische Zahlungen'!$D7,0),"")</f>
        <v>12000</v>
      </c>
      <c r="N11" s="32">
        <f ca="1">IFERROR(IF(AND(MOD(MONTH(N$1)+12-MONTH('Periodische Zahlungen'!$J7),'Periodische Zahlungen'!$I7)=0,N$1&gt;='Periodische Zahlungen'!$J7,N$1&lt;='Periodische Zahlungen'!$F7),'Periodische Zahlungen'!$D7,0),"")</f>
        <v>12000</v>
      </c>
      <c r="O11" s="32">
        <f ca="1">IFERROR(IF(AND(MOD(MONTH(O$1)+12-MONTH('Periodische Zahlungen'!$J7),'Periodische Zahlungen'!$I7)=0,O$1&gt;='Periodische Zahlungen'!$J7,O$1&lt;='Periodische Zahlungen'!$F7),'Periodische Zahlungen'!$D7,0),"")</f>
        <v>12000</v>
      </c>
      <c r="P11" s="32">
        <f ca="1">IFERROR(IF(AND(MOD(MONTH(P$1)+12-MONTH('Periodische Zahlungen'!$J7),'Periodische Zahlungen'!$I7)=0,P$1&gt;='Periodische Zahlungen'!$J7,P$1&lt;='Periodische Zahlungen'!$F7),'Periodische Zahlungen'!$D7,0),"")</f>
        <v>12000</v>
      </c>
      <c r="Q11" s="32">
        <f ca="1">IFERROR(IF(AND(MOD(MONTH(Q$1)+12-MONTH('Periodische Zahlungen'!$J7),'Periodische Zahlungen'!$I7)=0,Q$1&gt;='Periodische Zahlungen'!$J7,Q$1&lt;='Periodische Zahlungen'!$F7),'Periodische Zahlungen'!$D7,0),"")</f>
        <v>12000</v>
      </c>
      <c r="R11" s="32">
        <f ca="1">IFERROR(IF(AND(MOD(MONTH(R$1)+12-MONTH('Periodische Zahlungen'!$J7),'Periodische Zahlungen'!$I7)=0,R$1&gt;='Periodische Zahlungen'!$J7,R$1&lt;='Periodische Zahlungen'!$F7),'Periodische Zahlungen'!$D7,0),"")</f>
        <v>12000</v>
      </c>
      <c r="S11" s="32">
        <f ca="1">IFERROR(IF(AND(MOD(MONTH(S$1)+12-MONTH('Periodische Zahlungen'!$J7),'Periodische Zahlungen'!$I7)=0,S$1&gt;='Periodische Zahlungen'!$J7,S$1&lt;='Periodische Zahlungen'!$F7),'Periodische Zahlungen'!$D7,0),"")</f>
        <v>12000</v>
      </c>
      <c r="T11" s="32">
        <f ca="1">IFERROR(IF(AND(MOD(MONTH(T$1)+12-MONTH('Periodische Zahlungen'!$J7),'Periodische Zahlungen'!$I7)=0,T$1&gt;='Periodische Zahlungen'!$J7,T$1&lt;='Periodische Zahlungen'!$F7),'Periodische Zahlungen'!$D7,0),"")</f>
        <v>12000</v>
      </c>
      <c r="U11" s="32">
        <f ca="1">IFERROR(IF(AND(MOD(MONTH(U$1)+12-MONTH('Periodische Zahlungen'!$J7),'Periodische Zahlungen'!$I7)=0,U$1&gt;='Periodische Zahlungen'!$J7,U$1&lt;='Periodische Zahlungen'!$F7),'Periodische Zahlungen'!$D7,0),"")</f>
        <v>12000</v>
      </c>
      <c r="V11" s="32">
        <f ca="1">IFERROR(IF(AND(MOD(MONTH(V$1)+12-MONTH('Periodische Zahlungen'!$J7),'Periodische Zahlungen'!$I7)=0,V$1&gt;='Periodische Zahlungen'!$J7,V$1&lt;='Periodische Zahlungen'!$F7),'Periodische Zahlungen'!$D7,0),"")</f>
        <v>12000</v>
      </c>
      <c r="W11" s="32">
        <f ca="1">IFERROR(IF(AND(MOD(MONTH(W$1)+12-MONTH('Periodische Zahlungen'!$J7),'Periodische Zahlungen'!$I7)=0,W$1&gt;='Periodische Zahlungen'!$J7,W$1&lt;='Periodische Zahlungen'!$F7),'Periodische Zahlungen'!$D7,0),"")</f>
        <v>12000</v>
      </c>
      <c r="X11" s="32">
        <f ca="1">IFERROR(IF(AND(MOD(MONTH(X$1)+12-MONTH('Periodische Zahlungen'!$J7),'Periodische Zahlungen'!$I7)=0,X$1&gt;='Periodische Zahlungen'!$J7,X$1&lt;='Periodische Zahlungen'!$F7),'Periodische Zahlungen'!$D7,0),"")</f>
        <v>12000</v>
      </c>
      <c r="Y11" s="32">
        <f ca="1">IFERROR(IF(AND(MOD(MONTH(Y$1)+12-MONTH('Periodische Zahlungen'!$J7),'Periodische Zahlungen'!$I7)=0,Y$1&gt;='Periodische Zahlungen'!$J7,Y$1&lt;='Periodische Zahlungen'!$F7),'Periodische Zahlungen'!$D7,0),"")</f>
        <v>12000</v>
      </c>
      <c r="Z11" s="27">
        <f t="shared" ca="1" si="3"/>
        <v>288000</v>
      </c>
      <c r="AA11" s="27">
        <f t="shared" ca="1" si="4"/>
        <v>12000</v>
      </c>
    </row>
    <row r="12" spans="1:27" s="3" customFormat="1" ht="14">
      <c r="A12" s="31" t="str">
        <f>IF('Periodische Zahlungen'!A8&lt;&gt;"",'Periodische Zahlungen'!A8&amp;" ("&amp;'Periodische Zahlungen'!C8&amp;" "&amp;TEXT('Periodische Zahlungen'!D8,"0.00")&amp;" ab "&amp;TEXT('Periodische Zahlungen'!E8,"MMM/JJJJ")&amp;")","")</f>
        <v>Miete (Monatlich 400.00 ab Mär/2020)</v>
      </c>
      <c r="B12" s="32">
        <f ca="1">IFERROR(IF(AND(MOD(MONTH(B$1)+12-MONTH('Periodische Zahlungen'!$J8),'Periodische Zahlungen'!$I8)=0,B$1&gt;='Periodische Zahlungen'!$J8,B$1&lt;='Periodische Zahlungen'!$F8),'Periodische Zahlungen'!$D8,0),"")</f>
        <v>400</v>
      </c>
      <c r="C12" s="32">
        <f ca="1">IFERROR(IF(AND(MOD(MONTH(C$1)+12-MONTH('Periodische Zahlungen'!$J8),'Periodische Zahlungen'!$I8)=0,C$1&gt;='Periodische Zahlungen'!$J8,C$1&lt;='Periodische Zahlungen'!$F8),'Periodische Zahlungen'!$D8,0),"")</f>
        <v>400</v>
      </c>
      <c r="D12" s="32">
        <f ca="1">IFERROR(IF(AND(MOD(MONTH(D$1)+12-MONTH('Periodische Zahlungen'!$J8),'Periodische Zahlungen'!$I8)=0,D$1&gt;='Periodische Zahlungen'!$J8,D$1&lt;='Periodische Zahlungen'!$F8),'Periodische Zahlungen'!$D8,0),"")</f>
        <v>400</v>
      </c>
      <c r="E12" s="32">
        <f ca="1">IFERROR(IF(AND(MOD(MONTH(E$1)+12-MONTH('Periodische Zahlungen'!$J8),'Periodische Zahlungen'!$I8)=0,E$1&gt;='Periodische Zahlungen'!$J8,E$1&lt;='Periodische Zahlungen'!$F8),'Periodische Zahlungen'!$D8,0),"")</f>
        <v>400</v>
      </c>
      <c r="F12" s="32">
        <f ca="1">IFERROR(IF(AND(MOD(MONTH(F$1)+12-MONTH('Periodische Zahlungen'!$J8),'Periodische Zahlungen'!$I8)=0,F$1&gt;='Periodische Zahlungen'!$J8,F$1&lt;='Periodische Zahlungen'!$F8),'Periodische Zahlungen'!$D8,0),"")</f>
        <v>400</v>
      </c>
      <c r="G12" s="32">
        <f ca="1">IFERROR(IF(AND(MOD(MONTH(G$1)+12-MONTH('Periodische Zahlungen'!$J8),'Periodische Zahlungen'!$I8)=0,G$1&gt;='Periodische Zahlungen'!$J8,G$1&lt;='Periodische Zahlungen'!$F8),'Periodische Zahlungen'!$D8,0),"")</f>
        <v>400</v>
      </c>
      <c r="H12" s="32">
        <f ca="1">IFERROR(IF(AND(MOD(MONTH(H$1)+12-MONTH('Periodische Zahlungen'!$J8),'Periodische Zahlungen'!$I8)=0,H$1&gt;='Periodische Zahlungen'!$J8,H$1&lt;='Periodische Zahlungen'!$F8),'Periodische Zahlungen'!$D8,0),"")</f>
        <v>400</v>
      </c>
      <c r="I12" s="32">
        <f ca="1">IFERROR(IF(AND(MOD(MONTH(I$1)+12-MONTH('Periodische Zahlungen'!$J8),'Periodische Zahlungen'!$I8)=0,I$1&gt;='Periodische Zahlungen'!$J8,I$1&lt;='Periodische Zahlungen'!$F8),'Periodische Zahlungen'!$D8,0),"")</f>
        <v>400</v>
      </c>
      <c r="J12" s="32">
        <f ca="1">IFERROR(IF(AND(MOD(MONTH(J$1)+12-MONTH('Periodische Zahlungen'!$J8),'Periodische Zahlungen'!$I8)=0,J$1&gt;='Periodische Zahlungen'!$J8,J$1&lt;='Periodische Zahlungen'!$F8),'Periodische Zahlungen'!$D8,0),"")</f>
        <v>400</v>
      </c>
      <c r="K12" s="32">
        <f ca="1">IFERROR(IF(AND(MOD(MONTH(K$1)+12-MONTH('Periodische Zahlungen'!$J8),'Periodische Zahlungen'!$I8)=0,K$1&gt;='Periodische Zahlungen'!$J8,K$1&lt;='Periodische Zahlungen'!$F8),'Periodische Zahlungen'!$D8,0),"")</f>
        <v>400</v>
      </c>
      <c r="L12" s="32">
        <f ca="1">IFERROR(IF(AND(MOD(MONTH(L$1)+12-MONTH('Periodische Zahlungen'!$J8),'Periodische Zahlungen'!$I8)=0,L$1&gt;='Periodische Zahlungen'!$J8,L$1&lt;='Periodische Zahlungen'!$F8),'Periodische Zahlungen'!$D8,0),"")</f>
        <v>400</v>
      </c>
      <c r="M12" s="32">
        <f ca="1">IFERROR(IF(AND(MOD(MONTH(M$1)+12-MONTH('Periodische Zahlungen'!$J8),'Periodische Zahlungen'!$I8)=0,M$1&gt;='Periodische Zahlungen'!$J8,M$1&lt;='Periodische Zahlungen'!$F8),'Periodische Zahlungen'!$D8,0),"")</f>
        <v>400</v>
      </c>
      <c r="N12" s="32">
        <f ca="1">IFERROR(IF(AND(MOD(MONTH(N$1)+12-MONTH('Periodische Zahlungen'!$J8),'Periodische Zahlungen'!$I8)=0,N$1&gt;='Periodische Zahlungen'!$J8,N$1&lt;='Periodische Zahlungen'!$F8),'Periodische Zahlungen'!$D8,0),"")</f>
        <v>400</v>
      </c>
      <c r="O12" s="32">
        <f ca="1">IFERROR(IF(AND(MOD(MONTH(O$1)+12-MONTH('Periodische Zahlungen'!$J8),'Periodische Zahlungen'!$I8)=0,O$1&gt;='Periodische Zahlungen'!$J8,O$1&lt;='Periodische Zahlungen'!$F8),'Periodische Zahlungen'!$D8,0),"")</f>
        <v>400</v>
      </c>
      <c r="P12" s="32">
        <f ca="1">IFERROR(IF(AND(MOD(MONTH(P$1)+12-MONTH('Periodische Zahlungen'!$J8),'Periodische Zahlungen'!$I8)=0,P$1&gt;='Periodische Zahlungen'!$J8,P$1&lt;='Periodische Zahlungen'!$F8),'Periodische Zahlungen'!$D8,0),"")</f>
        <v>400</v>
      </c>
      <c r="Q12" s="32">
        <f ca="1">IFERROR(IF(AND(MOD(MONTH(Q$1)+12-MONTH('Periodische Zahlungen'!$J8),'Periodische Zahlungen'!$I8)=0,Q$1&gt;='Periodische Zahlungen'!$J8,Q$1&lt;='Periodische Zahlungen'!$F8),'Periodische Zahlungen'!$D8,0),"")</f>
        <v>400</v>
      </c>
      <c r="R12" s="32">
        <f ca="1">IFERROR(IF(AND(MOD(MONTH(R$1)+12-MONTH('Periodische Zahlungen'!$J8),'Periodische Zahlungen'!$I8)=0,R$1&gt;='Periodische Zahlungen'!$J8,R$1&lt;='Periodische Zahlungen'!$F8),'Periodische Zahlungen'!$D8,0),"")</f>
        <v>400</v>
      </c>
      <c r="S12" s="32">
        <f ca="1">IFERROR(IF(AND(MOD(MONTH(S$1)+12-MONTH('Periodische Zahlungen'!$J8),'Periodische Zahlungen'!$I8)=0,S$1&gt;='Periodische Zahlungen'!$J8,S$1&lt;='Periodische Zahlungen'!$F8),'Periodische Zahlungen'!$D8,0),"")</f>
        <v>400</v>
      </c>
      <c r="T12" s="32">
        <f ca="1">IFERROR(IF(AND(MOD(MONTH(T$1)+12-MONTH('Periodische Zahlungen'!$J8),'Periodische Zahlungen'!$I8)=0,T$1&gt;='Periodische Zahlungen'!$J8,T$1&lt;='Periodische Zahlungen'!$F8),'Periodische Zahlungen'!$D8,0),"")</f>
        <v>400</v>
      </c>
      <c r="U12" s="32">
        <f ca="1">IFERROR(IF(AND(MOD(MONTH(U$1)+12-MONTH('Periodische Zahlungen'!$J8),'Periodische Zahlungen'!$I8)=0,U$1&gt;='Periodische Zahlungen'!$J8,U$1&lt;='Periodische Zahlungen'!$F8),'Periodische Zahlungen'!$D8,0),"")</f>
        <v>400</v>
      </c>
      <c r="V12" s="32">
        <f ca="1">IFERROR(IF(AND(MOD(MONTH(V$1)+12-MONTH('Periodische Zahlungen'!$J8),'Periodische Zahlungen'!$I8)=0,V$1&gt;='Periodische Zahlungen'!$J8,V$1&lt;='Periodische Zahlungen'!$F8),'Periodische Zahlungen'!$D8,0),"")</f>
        <v>400</v>
      </c>
      <c r="W12" s="32">
        <f ca="1">IFERROR(IF(AND(MOD(MONTH(W$1)+12-MONTH('Periodische Zahlungen'!$J8),'Periodische Zahlungen'!$I8)=0,W$1&gt;='Periodische Zahlungen'!$J8,W$1&lt;='Periodische Zahlungen'!$F8),'Periodische Zahlungen'!$D8,0),"")</f>
        <v>400</v>
      </c>
      <c r="X12" s="32">
        <f ca="1">IFERROR(IF(AND(MOD(MONTH(X$1)+12-MONTH('Periodische Zahlungen'!$J8),'Periodische Zahlungen'!$I8)=0,X$1&gt;='Periodische Zahlungen'!$J8,X$1&lt;='Periodische Zahlungen'!$F8),'Periodische Zahlungen'!$D8,0),"")</f>
        <v>400</v>
      </c>
      <c r="Y12" s="32">
        <f ca="1">IFERROR(IF(AND(MOD(MONTH(Y$1)+12-MONTH('Periodische Zahlungen'!$J8),'Periodische Zahlungen'!$I8)=0,Y$1&gt;='Periodische Zahlungen'!$J8,Y$1&lt;='Periodische Zahlungen'!$F8),'Periodische Zahlungen'!$D8,0),"")</f>
        <v>400</v>
      </c>
      <c r="Z12" s="27">
        <f t="shared" ca="1" si="3"/>
        <v>9600</v>
      </c>
      <c r="AA12" s="27">
        <f t="shared" ca="1" si="4"/>
        <v>400</v>
      </c>
    </row>
    <row r="13" spans="1:27">
      <c r="A13" s="31" t="str">
        <f>IF('Periodische Zahlungen'!A9&lt;&gt;"",'Periodische Zahlungen'!A9&amp;" ("&amp;'Periodische Zahlungen'!C9&amp;" "&amp;TEXT('Periodische Zahlungen'!D9,"0.00")&amp;" ab "&amp;TEXT('Periodische Zahlungen'!E9,"MMM/JJJJ")&amp;")","")</f>
        <v>Onlinemarketing (Monatlich 500.00 ab Apr/2020)</v>
      </c>
      <c r="B13" s="32">
        <f ca="1">IFERROR(IF(AND(MOD(MONTH(B$1)+12-MONTH('Periodische Zahlungen'!$J9),'Periodische Zahlungen'!$I9)=0,B$1&gt;='Periodische Zahlungen'!$J9,B$1&lt;='Periodische Zahlungen'!$F9),'Periodische Zahlungen'!$D9,0),"")</f>
        <v>500</v>
      </c>
      <c r="C13" s="32">
        <f ca="1">IFERROR(IF(AND(MOD(MONTH(C$1)+12-MONTH('Periodische Zahlungen'!$J9),'Periodische Zahlungen'!$I9)=0,C$1&gt;='Periodische Zahlungen'!$J9,C$1&lt;='Periodische Zahlungen'!$F9),'Periodische Zahlungen'!$D9,0),"")</f>
        <v>500</v>
      </c>
      <c r="D13" s="32">
        <f ca="1">IFERROR(IF(AND(MOD(MONTH(D$1)+12-MONTH('Periodische Zahlungen'!$J9),'Periodische Zahlungen'!$I9)=0,D$1&gt;='Periodische Zahlungen'!$J9,D$1&lt;='Periodische Zahlungen'!$F9),'Periodische Zahlungen'!$D9,0),"")</f>
        <v>500</v>
      </c>
      <c r="E13" s="32">
        <f ca="1">IFERROR(IF(AND(MOD(MONTH(E$1)+12-MONTH('Periodische Zahlungen'!$J9),'Periodische Zahlungen'!$I9)=0,E$1&gt;='Periodische Zahlungen'!$J9,E$1&lt;='Periodische Zahlungen'!$F9),'Periodische Zahlungen'!$D9,0),"")</f>
        <v>500</v>
      </c>
      <c r="F13" s="32">
        <f ca="1">IFERROR(IF(AND(MOD(MONTH(F$1)+12-MONTH('Periodische Zahlungen'!$J9),'Periodische Zahlungen'!$I9)=0,F$1&gt;='Periodische Zahlungen'!$J9,F$1&lt;='Periodische Zahlungen'!$F9),'Periodische Zahlungen'!$D9,0),"")</f>
        <v>500</v>
      </c>
      <c r="G13" s="32">
        <f ca="1">IFERROR(IF(AND(MOD(MONTH(G$1)+12-MONTH('Periodische Zahlungen'!$J9),'Periodische Zahlungen'!$I9)=0,G$1&gt;='Periodische Zahlungen'!$J9,G$1&lt;='Periodische Zahlungen'!$F9),'Periodische Zahlungen'!$D9,0),"")</f>
        <v>500</v>
      </c>
      <c r="H13" s="32">
        <f ca="1">IFERROR(IF(AND(MOD(MONTH(H$1)+12-MONTH('Periodische Zahlungen'!$J9),'Periodische Zahlungen'!$I9)=0,H$1&gt;='Periodische Zahlungen'!$J9,H$1&lt;='Periodische Zahlungen'!$F9),'Periodische Zahlungen'!$D9,0),"")</f>
        <v>500</v>
      </c>
      <c r="I13" s="32">
        <f ca="1">IFERROR(IF(AND(MOD(MONTH(I$1)+12-MONTH('Periodische Zahlungen'!$J9),'Periodische Zahlungen'!$I9)=0,I$1&gt;='Periodische Zahlungen'!$J9,I$1&lt;='Periodische Zahlungen'!$F9),'Periodische Zahlungen'!$D9,0),"")</f>
        <v>500</v>
      </c>
      <c r="J13" s="32">
        <f ca="1">IFERROR(IF(AND(MOD(MONTH(J$1)+12-MONTH('Periodische Zahlungen'!$J9),'Periodische Zahlungen'!$I9)=0,J$1&gt;='Periodische Zahlungen'!$J9,J$1&lt;='Periodische Zahlungen'!$F9),'Periodische Zahlungen'!$D9,0),"")</f>
        <v>500</v>
      </c>
      <c r="K13" s="32">
        <f ca="1">IFERROR(IF(AND(MOD(MONTH(K$1)+12-MONTH('Periodische Zahlungen'!$J9),'Periodische Zahlungen'!$I9)=0,K$1&gt;='Periodische Zahlungen'!$J9,K$1&lt;='Periodische Zahlungen'!$F9),'Periodische Zahlungen'!$D9,0),"")</f>
        <v>500</v>
      </c>
      <c r="L13" s="32">
        <f ca="1">IFERROR(IF(AND(MOD(MONTH(L$1)+12-MONTH('Periodische Zahlungen'!$J9),'Periodische Zahlungen'!$I9)=0,L$1&gt;='Periodische Zahlungen'!$J9,L$1&lt;='Periodische Zahlungen'!$F9),'Periodische Zahlungen'!$D9,0),"")</f>
        <v>500</v>
      </c>
      <c r="M13" s="32">
        <f ca="1">IFERROR(IF(AND(MOD(MONTH(M$1)+12-MONTH('Periodische Zahlungen'!$J9),'Periodische Zahlungen'!$I9)=0,M$1&gt;='Periodische Zahlungen'!$J9,M$1&lt;='Periodische Zahlungen'!$F9),'Periodische Zahlungen'!$D9,0),"")</f>
        <v>500</v>
      </c>
      <c r="N13" s="32">
        <f ca="1">IFERROR(IF(AND(MOD(MONTH(N$1)+12-MONTH('Periodische Zahlungen'!$J9),'Periodische Zahlungen'!$I9)=0,N$1&gt;='Periodische Zahlungen'!$J9,N$1&lt;='Periodische Zahlungen'!$F9),'Periodische Zahlungen'!$D9,0),"")</f>
        <v>500</v>
      </c>
      <c r="O13" s="32">
        <f ca="1">IFERROR(IF(AND(MOD(MONTH(O$1)+12-MONTH('Periodische Zahlungen'!$J9),'Periodische Zahlungen'!$I9)=0,O$1&gt;='Periodische Zahlungen'!$J9,O$1&lt;='Periodische Zahlungen'!$F9),'Periodische Zahlungen'!$D9,0),"")</f>
        <v>500</v>
      </c>
      <c r="P13" s="32">
        <f ca="1">IFERROR(IF(AND(MOD(MONTH(P$1)+12-MONTH('Periodische Zahlungen'!$J9),'Periodische Zahlungen'!$I9)=0,P$1&gt;='Periodische Zahlungen'!$J9,P$1&lt;='Periodische Zahlungen'!$F9),'Periodische Zahlungen'!$D9,0),"")</f>
        <v>500</v>
      </c>
      <c r="Q13" s="32">
        <f ca="1">IFERROR(IF(AND(MOD(MONTH(Q$1)+12-MONTH('Periodische Zahlungen'!$J9),'Periodische Zahlungen'!$I9)=0,Q$1&gt;='Periodische Zahlungen'!$J9,Q$1&lt;='Periodische Zahlungen'!$F9),'Periodische Zahlungen'!$D9,0),"")</f>
        <v>500</v>
      </c>
      <c r="R13" s="32">
        <f ca="1">IFERROR(IF(AND(MOD(MONTH(R$1)+12-MONTH('Periodische Zahlungen'!$J9),'Periodische Zahlungen'!$I9)=0,R$1&gt;='Periodische Zahlungen'!$J9,R$1&lt;='Periodische Zahlungen'!$F9),'Periodische Zahlungen'!$D9,0),"")</f>
        <v>500</v>
      </c>
      <c r="S13" s="32">
        <f ca="1">IFERROR(IF(AND(MOD(MONTH(S$1)+12-MONTH('Periodische Zahlungen'!$J9),'Periodische Zahlungen'!$I9)=0,S$1&gt;='Periodische Zahlungen'!$J9,S$1&lt;='Periodische Zahlungen'!$F9),'Periodische Zahlungen'!$D9,0),"")</f>
        <v>500</v>
      </c>
      <c r="T13" s="32">
        <f ca="1">IFERROR(IF(AND(MOD(MONTH(T$1)+12-MONTH('Periodische Zahlungen'!$J9),'Periodische Zahlungen'!$I9)=0,T$1&gt;='Periodische Zahlungen'!$J9,T$1&lt;='Periodische Zahlungen'!$F9),'Periodische Zahlungen'!$D9,0),"")</f>
        <v>500</v>
      </c>
      <c r="U13" s="32">
        <f ca="1">IFERROR(IF(AND(MOD(MONTH(U$1)+12-MONTH('Periodische Zahlungen'!$J9),'Periodische Zahlungen'!$I9)=0,U$1&gt;='Periodische Zahlungen'!$J9,U$1&lt;='Periodische Zahlungen'!$F9),'Periodische Zahlungen'!$D9,0),"")</f>
        <v>500</v>
      </c>
      <c r="V13" s="32">
        <f ca="1">IFERROR(IF(AND(MOD(MONTH(V$1)+12-MONTH('Periodische Zahlungen'!$J9),'Periodische Zahlungen'!$I9)=0,V$1&gt;='Periodische Zahlungen'!$J9,V$1&lt;='Periodische Zahlungen'!$F9),'Periodische Zahlungen'!$D9,0),"")</f>
        <v>500</v>
      </c>
      <c r="W13" s="32">
        <f ca="1">IFERROR(IF(AND(MOD(MONTH(W$1)+12-MONTH('Periodische Zahlungen'!$J9),'Periodische Zahlungen'!$I9)=0,W$1&gt;='Periodische Zahlungen'!$J9,W$1&lt;='Periodische Zahlungen'!$F9),'Periodische Zahlungen'!$D9,0),"")</f>
        <v>500</v>
      </c>
      <c r="X13" s="32">
        <f ca="1">IFERROR(IF(AND(MOD(MONTH(X$1)+12-MONTH('Periodische Zahlungen'!$J9),'Periodische Zahlungen'!$I9)=0,X$1&gt;='Periodische Zahlungen'!$J9,X$1&lt;='Periodische Zahlungen'!$F9),'Periodische Zahlungen'!$D9,0),"")</f>
        <v>500</v>
      </c>
      <c r="Y13" s="32">
        <f ca="1">IFERROR(IF(AND(MOD(MONTH(Y$1)+12-MONTH('Periodische Zahlungen'!$J9),'Periodische Zahlungen'!$I9)=0,Y$1&gt;='Periodische Zahlungen'!$J9,Y$1&lt;='Periodische Zahlungen'!$F9),'Periodische Zahlungen'!$D9,0),"")</f>
        <v>500</v>
      </c>
      <c r="Z13" s="27">
        <f t="shared" ca="1" si="3"/>
        <v>12000</v>
      </c>
      <c r="AA13" s="27">
        <f t="shared" ca="1" si="4"/>
        <v>500</v>
      </c>
    </row>
    <row r="14" spans="1:27">
      <c r="A14" s="31" t="str">
        <f>IF('Periodische Zahlungen'!A10&lt;&gt;"",'Periodische Zahlungen'!A10&amp;" ("&amp;'Periodische Zahlungen'!C10&amp;" "&amp;TEXT('Periodische Zahlungen'!D10,"0.00")&amp;" ab "&amp;TEXT('Periodische Zahlungen'!E10,"MMM/JJJJ")&amp;")","")</f>
        <v>PKW Leasing (Monatlich 800.00 ab Mai/2020)</v>
      </c>
      <c r="B14" s="32">
        <f ca="1">IFERROR(IF(AND(MOD(MONTH(B$1)+12-MONTH('Periodische Zahlungen'!$J10),'Periodische Zahlungen'!$I10)=0,B$1&gt;='Periodische Zahlungen'!$J10,B$1&lt;='Periodische Zahlungen'!$F10),'Periodische Zahlungen'!$D10,0),"")</f>
        <v>800</v>
      </c>
      <c r="C14" s="32">
        <f ca="1">IFERROR(IF(AND(MOD(MONTH(C$1)+12-MONTH('Periodische Zahlungen'!$J10),'Periodische Zahlungen'!$I10)=0,C$1&gt;='Periodische Zahlungen'!$J10,C$1&lt;='Periodische Zahlungen'!$F10),'Periodische Zahlungen'!$D10,0),"")</f>
        <v>800</v>
      </c>
      <c r="D14" s="32">
        <f ca="1">IFERROR(IF(AND(MOD(MONTH(D$1)+12-MONTH('Periodische Zahlungen'!$J10),'Periodische Zahlungen'!$I10)=0,D$1&gt;='Periodische Zahlungen'!$J10,D$1&lt;='Periodische Zahlungen'!$F10),'Periodische Zahlungen'!$D10,0),"")</f>
        <v>800</v>
      </c>
      <c r="E14" s="32">
        <f ca="1">IFERROR(IF(AND(MOD(MONTH(E$1)+12-MONTH('Periodische Zahlungen'!$J10),'Periodische Zahlungen'!$I10)=0,E$1&gt;='Periodische Zahlungen'!$J10,E$1&lt;='Periodische Zahlungen'!$F10),'Periodische Zahlungen'!$D10,0),"")</f>
        <v>800</v>
      </c>
      <c r="F14" s="32">
        <f ca="1">IFERROR(IF(AND(MOD(MONTH(F$1)+12-MONTH('Periodische Zahlungen'!$J10),'Periodische Zahlungen'!$I10)=0,F$1&gt;='Periodische Zahlungen'!$J10,F$1&lt;='Periodische Zahlungen'!$F10),'Periodische Zahlungen'!$D10,0),"")</f>
        <v>800</v>
      </c>
      <c r="G14" s="32">
        <f ca="1">IFERROR(IF(AND(MOD(MONTH(G$1)+12-MONTH('Periodische Zahlungen'!$J10),'Periodische Zahlungen'!$I10)=0,G$1&gt;='Periodische Zahlungen'!$J10,G$1&lt;='Periodische Zahlungen'!$F10),'Periodische Zahlungen'!$D10,0),"")</f>
        <v>800</v>
      </c>
      <c r="H14" s="32">
        <f ca="1">IFERROR(IF(AND(MOD(MONTH(H$1)+12-MONTH('Periodische Zahlungen'!$J10),'Periodische Zahlungen'!$I10)=0,H$1&gt;='Periodische Zahlungen'!$J10,H$1&lt;='Periodische Zahlungen'!$F10),'Periodische Zahlungen'!$D10,0),"")</f>
        <v>800</v>
      </c>
      <c r="I14" s="32">
        <f ca="1">IFERROR(IF(AND(MOD(MONTH(I$1)+12-MONTH('Periodische Zahlungen'!$J10),'Periodische Zahlungen'!$I10)=0,I$1&gt;='Periodische Zahlungen'!$J10,I$1&lt;='Periodische Zahlungen'!$F10),'Periodische Zahlungen'!$D10,0),"")</f>
        <v>800</v>
      </c>
      <c r="J14" s="32">
        <f ca="1">IFERROR(IF(AND(MOD(MONTH(J$1)+12-MONTH('Periodische Zahlungen'!$J10),'Periodische Zahlungen'!$I10)=0,J$1&gt;='Periodische Zahlungen'!$J10,J$1&lt;='Periodische Zahlungen'!$F10),'Periodische Zahlungen'!$D10,0),"")</f>
        <v>800</v>
      </c>
      <c r="K14" s="32">
        <f ca="1">IFERROR(IF(AND(MOD(MONTH(K$1)+12-MONTH('Periodische Zahlungen'!$J10),'Periodische Zahlungen'!$I10)=0,K$1&gt;='Periodische Zahlungen'!$J10,K$1&lt;='Periodische Zahlungen'!$F10),'Periodische Zahlungen'!$D10,0),"")</f>
        <v>800</v>
      </c>
      <c r="L14" s="32">
        <f ca="1">IFERROR(IF(AND(MOD(MONTH(L$1)+12-MONTH('Periodische Zahlungen'!$J10),'Periodische Zahlungen'!$I10)=0,L$1&gt;='Periodische Zahlungen'!$J10,L$1&lt;='Periodische Zahlungen'!$F10),'Periodische Zahlungen'!$D10,0),"")</f>
        <v>800</v>
      </c>
      <c r="M14" s="32">
        <f ca="1">IFERROR(IF(AND(MOD(MONTH(M$1)+12-MONTH('Periodische Zahlungen'!$J10),'Periodische Zahlungen'!$I10)=0,M$1&gt;='Periodische Zahlungen'!$J10,M$1&lt;='Periodische Zahlungen'!$F10),'Periodische Zahlungen'!$D10,0),"")</f>
        <v>800</v>
      </c>
      <c r="N14" s="32">
        <f ca="1">IFERROR(IF(AND(MOD(MONTH(N$1)+12-MONTH('Periodische Zahlungen'!$J10),'Periodische Zahlungen'!$I10)=0,N$1&gt;='Periodische Zahlungen'!$J10,N$1&lt;='Periodische Zahlungen'!$F10),'Periodische Zahlungen'!$D10,0),"")</f>
        <v>800</v>
      </c>
      <c r="O14" s="32">
        <f ca="1">IFERROR(IF(AND(MOD(MONTH(O$1)+12-MONTH('Periodische Zahlungen'!$J10),'Periodische Zahlungen'!$I10)=0,O$1&gt;='Periodische Zahlungen'!$J10,O$1&lt;='Periodische Zahlungen'!$F10),'Periodische Zahlungen'!$D10,0),"")</f>
        <v>800</v>
      </c>
      <c r="P14" s="32">
        <f ca="1">IFERROR(IF(AND(MOD(MONTH(P$1)+12-MONTH('Periodische Zahlungen'!$J10),'Periodische Zahlungen'!$I10)=0,P$1&gt;='Periodische Zahlungen'!$J10,P$1&lt;='Periodische Zahlungen'!$F10),'Periodische Zahlungen'!$D10,0),"")</f>
        <v>800</v>
      </c>
      <c r="Q14" s="32">
        <f ca="1">IFERROR(IF(AND(MOD(MONTH(Q$1)+12-MONTH('Periodische Zahlungen'!$J10),'Periodische Zahlungen'!$I10)=0,Q$1&gt;='Periodische Zahlungen'!$J10,Q$1&lt;='Periodische Zahlungen'!$F10),'Periodische Zahlungen'!$D10,0),"")</f>
        <v>800</v>
      </c>
      <c r="R14" s="32">
        <f ca="1">IFERROR(IF(AND(MOD(MONTH(R$1)+12-MONTH('Periodische Zahlungen'!$J10),'Periodische Zahlungen'!$I10)=0,R$1&gt;='Periodische Zahlungen'!$J10,R$1&lt;='Periodische Zahlungen'!$F10),'Periodische Zahlungen'!$D10,0),"")</f>
        <v>800</v>
      </c>
      <c r="S14" s="32">
        <f ca="1">IFERROR(IF(AND(MOD(MONTH(S$1)+12-MONTH('Periodische Zahlungen'!$J10),'Periodische Zahlungen'!$I10)=0,S$1&gt;='Periodische Zahlungen'!$J10,S$1&lt;='Periodische Zahlungen'!$F10),'Periodische Zahlungen'!$D10,0),"")</f>
        <v>800</v>
      </c>
      <c r="T14" s="32">
        <f ca="1">IFERROR(IF(AND(MOD(MONTH(T$1)+12-MONTH('Periodische Zahlungen'!$J10),'Periodische Zahlungen'!$I10)=0,T$1&gt;='Periodische Zahlungen'!$J10,T$1&lt;='Periodische Zahlungen'!$F10),'Periodische Zahlungen'!$D10,0),"")</f>
        <v>800</v>
      </c>
      <c r="U14" s="32">
        <f ca="1">IFERROR(IF(AND(MOD(MONTH(U$1)+12-MONTH('Periodische Zahlungen'!$J10),'Periodische Zahlungen'!$I10)=0,U$1&gt;='Periodische Zahlungen'!$J10,U$1&lt;='Periodische Zahlungen'!$F10),'Periodische Zahlungen'!$D10,0),"")</f>
        <v>800</v>
      </c>
      <c r="V14" s="32">
        <f ca="1">IFERROR(IF(AND(MOD(MONTH(V$1)+12-MONTH('Periodische Zahlungen'!$J10),'Periodische Zahlungen'!$I10)=0,V$1&gt;='Periodische Zahlungen'!$J10,V$1&lt;='Periodische Zahlungen'!$F10),'Periodische Zahlungen'!$D10,0),"")</f>
        <v>800</v>
      </c>
      <c r="W14" s="32">
        <f ca="1">IFERROR(IF(AND(MOD(MONTH(W$1)+12-MONTH('Periodische Zahlungen'!$J10),'Periodische Zahlungen'!$I10)=0,W$1&gt;='Periodische Zahlungen'!$J10,W$1&lt;='Periodische Zahlungen'!$F10),'Periodische Zahlungen'!$D10,0),"")</f>
        <v>800</v>
      </c>
      <c r="X14" s="32">
        <f ca="1">IFERROR(IF(AND(MOD(MONTH(X$1)+12-MONTH('Periodische Zahlungen'!$J10),'Periodische Zahlungen'!$I10)=0,X$1&gt;='Periodische Zahlungen'!$J10,X$1&lt;='Periodische Zahlungen'!$F10),'Periodische Zahlungen'!$D10,0),"")</f>
        <v>800</v>
      </c>
      <c r="Y14" s="32">
        <f ca="1">IFERROR(IF(AND(MOD(MONTH(Y$1)+12-MONTH('Periodische Zahlungen'!$J10),'Periodische Zahlungen'!$I10)=0,Y$1&gt;='Periodische Zahlungen'!$J10,Y$1&lt;='Periodische Zahlungen'!$F10),'Periodische Zahlungen'!$D10,0),"")</f>
        <v>800</v>
      </c>
      <c r="Z14" s="27">
        <f t="shared" ca="1" si="3"/>
        <v>19200</v>
      </c>
      <c r="AA14" s="27">
        <f t="shared" ca="1" si="4"/>
        <v>800</v>
      </c>
    </row>
    <row r="15" spans="1:27">
      <c r="A15" s="31" t="str">
        <f>IF('Periodische Zahlungen'!A11&lt;&gt;"",'Periodische Zahlungen'!A11&amp;" ("&amp;'Periodische Zahlungen'!C11&amp;" "&amp;TEXT('Periodische Zahlungen'!D11,"0.00")&amp;" ab "&amp;TEXT('Periodische Zahlungen'!E11,"MMM/JJJJ")&amp;")","")</f>
        <v>PKW Treibstoff (Monatlich 200.00 ab Mai/2020)</v>
      </c>
      <c r="B15" s="32">
        <f ca="1">IFERROR(IF(AND(MOD(MONTH(B$1)+12-MONTH('Periodische Zahlungen'!$J11),'Periodische Zahlungen'!$I11)=0,B$1&gt;='Periodische Zahlungen'!$J11,B$1&lt;='Periodische Zahlungen'!$F11),'Periodische Zahlungen'!$D11,0),"")</f>
        <v>200</v>
      </c>
      <c r="C15" s="32">
        <f ca="1">IFERROR(IF(AND(MOD(MONTH(C$1)+12-MONTH('Periodische Zahlungen'!$J11),'Periodische Zahlungen'!$I11)=0,C$1&gt;='Periodische Zahlungen'!$J11,C$1&lt;='Periodische Zahlungen'!$F11),'Periodische Zahlungen'!$D11,0),"")</f>
        <v>200</v>
      </c>
      <c r="D15" s="32">
        <f ca="1">IFERROR(IF(AND(MOD(MONTH(D$1)+12-MONTH('Periodische Zahlungen'!$J11),'Periodische Zahlungen'!$I11)=0,D$1&gt;='Periodische Zahlungen'!$J11,D$1&lt;='Periodische Zahlungen'!$F11),'Periodische Zahlungen'!$D11,0),"")</f>
        <v>200</v>
      </c>
      <c r="E15" s="32">
        <f ca="1">IFERROR(IF(AND(MOD(MONTH(E$1)+12-MONTH('Periodische Zahlungen'!$J11),'Periodische Zahlungen'!$I11)=0,E$1&gt;='Periodische Zahlungen'!$J11,E$1&lt;='Periodische Zahlungen'!$F11),'Periodische Zahlungen'!$D11,0),"")</f>
        <v>200</v>
      </c>
      <c r="F15" s="32">
        <f ca="1">IFERROR(IF(AND(MOD(MONTH(F$1)+12-MONTH('Periodische Zahlungen'!$J11),'Periodische Zahlungen'!$I11)=0,F$1&gt;='Periodische Zahlungen'!$J11,F$1&lt;='Periodische Zahlungen'!$F11),'Periodische Zahlungen'!$D11,0),"")</f>
        <v>200</v>
      </c>
      <c r="G15" s="32">
        <f ca="1">IFERROR(IF(AND(MOD(MONTH(G$1)+12-MONTH('Periodische Zahlungen'!$J11),'Periodische Zahlungen'!$I11)=0,G$1&gt;='Periodische Zahlungen'!$J11,G$1&lt;='Periodische Zahlungen'!$F11),'Periodische Zahlungen'!$D11,0),"")</f>
        <v>200</v>
      </c>
      <c r="H15" s="32">
        <f ca="1">IFERROR(IF(AND(MOD(MONTH(H$1)+12-MONTH('Periodische Zahlungen'!$J11),'Periodische Zahlungen'!$I11)=0,H$1&gt;='Periodische Zahlungen'!$J11,H$1&lt;='Periodische Zahlungen'!$F11),'Periodische Zahlungen'!$D11,0),"")</f>
        <v>200</v>
      </c>
      <c r="I15" s="32">
        <f ca="1">IFERROR(IF(AND(MOD(MONTH(I$1)+12-MONTH('Periodische Zahlungen'!$J11),'Periodische Zahlungen'!$I11)=0,I$1&gt;='Periodische Zahlungen'!$J11,I$1&lt;='Periodische Zahlungen'!$F11),'Periodische Zahlungen'!$D11,0),"")</f>
        <v>200</v>
      </c>
      <c r="J15" s="32">
        <f ca="1">IFERROR(IF(AND(MOD(MONTH(J$1)+12-MONTH('Periodische Zahlungen'!$J11),'Periodische Zahlungen'!$I11)=0,J$1&gt;='Periodische Zahlungen'!$J11,J$1&lt;='Periodische Zahlungen'!$F11),'Periodische Zahlungen'!$D11,0),"")</f>
        <v>200</v>
      </c>
      <c r="K15" s="32">
        <f ca="1">IFERROR(IF(AND(MOD(MONTH(K$1)+12-MONTH('Periodische Zahlungen'!$J11),'Periodische Zahlungen'!$I11)=0,K$1&gt;='Periodische Zahlungen'!$J11,K$1&lt;='Periodische Zahlungen'!$F11),'Periodische Zahlungen'!$D11,0),"")</f>
        <v>200</v>
      </c>
      <c r="L15" s="32">
        <f ca="1">IFERROR(IF(AND(MOD(MONTH(L$1)+12-MONTH('Periodische Zahlungen'!$J11),'Periodische Zahlungen'!$I11)=0,L$1&gt;='Periodische Zahlungen'!$J11,L$1&lt;='Periodische Zahlungen'!$F11),'Periodische Zahlungen'!$D11,0),"")</f>
        <v>200</v>
      </c>
      <c r="M15" s="32">
        <f ca="1">IFERROR(IF(AND(MOD(MONTH(M$1)+12-MONTH('Periodische Zahlungen'!$J11),'Periodische Zahlungen'!$I11)=0,M$1&gt;='Periodische Zahlungen'!$J11,M$1&lt;='Periodische Zahlungen'!$F11),'Periodische Zahlungen'!$D11,0),"")</f>
        <v>200</v>
      </c>
      <c r="N15" s="32">
        <f ca="1">IFERROR(IF(AND(MOD(MONTH(N$1)+12-MONTH('Periodische Zahlungen'!$J11),'Periodische Zahlungen'!$I11)=0,N$1&gt;='Periodische Zahlungen'!$J11,N$1&lt;='Periodische Zahlungen'!$F11),'Periodische Zahlungen'!$D11,0),"")</f>
        <v>200</v>
      </c>
      <c r="O15" s="32">
        <f ca="1">IFERROR(IF(AND(MOD(MONTH(O$1)+12-MONTH('Periodische Zahlungen'!$J11),'Periodische Zahlungen'!$I11)=0,O$1&gt;='Periodische Zahlungen'!$J11,O$1&lt;='Periodische Zahlungen'!$F11),'Periodische Zahlungen'!$D11,0),"")</f>
        <v>200</v>
      </c>
      <c r="P15" s="32">
        <f ca="1">IFERROR(IF(AND(MOD(MONTH(P$1)+12-MONTH('Periodische Zahlungen'!$J11),'Periodische Zahlungen'!$I11)=0,P$1&gt;='Periodische Zahlungen'!$J11,P$1&lt;='Periodische Zahlungen'!$F11),'Periodische Zahlungen'!$D11,0),"")</f>
        <v>200</v>
      </c>
      <c r="Q15" s="32">
        <f ca="1">IFERROR(IF(AND(MOD(MONTH(Q$1)+12-MONTH('Periodische Zahlungen'!$J11),'Periodische Zahlungen'!$I11)=0,Q$1&gt;='Periodische Zahlungen'!$J11,Q$1&lt;='Periodische Zahlungen'!$F11),'Periodische Zahlungen'!$D11,0),"")</f>
        <v>200</v>
      </c>
      <c r="R15" s="32">
        <f ca="1">IFERROR(IF(AND(MOD(MONTH(R$1)+12-MONTH('Periodische Zahlungen'!$J11),'Periodische Zahlungen'!$I11)=0,R$1&gt;='Periodische Zahlungen'!$J11,R$1&lt;='Periodische Zahlungen'!$F11),'Periodische Zahlungen'!$D11,0),"")</f>
        <v>200</v>
      </c>
      <c r="S15" s="32">
        <f ca="1">IFERROR(IF(AND(MOD(MONTH(S$1)+12-MONTH('Periodische Zahlungen'!$J11),'Periodische Zahlungen'!$I11)=0,S$1&gt;='Periodische Zahlungen'!$J11,S$1&lt;='Periodische Zahlungen'!$F11),'Periodische Zahlungen'!$D11,0),"")</f>
        <v>200</v>
      </c>
      <c r="T15" s="32">
        <f ca="1">IFERROR(IF(AND(MOD(MONTH(T$1)+12-MONTH('Periodische Zahlungen'!$J11),'Periodische Zahlungen'!$I11)=0,T$1&gt;='Periodische Zahlungen'!$J11,T$1&lt;='Periodische Zahlungen'!$F11),'Periodische Zahlungen'!$D11,0),"")</f>
        <v>200</v>
      </c>
      <c r="U15" s="32">
        <f ca="1">IFERROR(IF(AND(MOD(MONTH(U$1)+12-MONTH('Periodische Zahlungen'!$J11),'Periodische Zahlungen'!$I11)=0,U$1&gt;='Periodische Zahlungen'!$J11,U$1&lt;='Periodische Zahlungen'!$F11),'Periodische Zahlungen'!$D11,0),"")</f>
        <v>200</v>
      </c>
      <c r="V15" s="32">
        <f ca="1">IFERROR(IF(AND(MOD(MONTH(V$1)+12-MONTH('Periodische Zahlungen'!$J11),'Periodische Zahlungen'!$I11)=0,V$1&gt;='Periodische Zahlungen'!$J11,V$1&lt;='Periodische Zahlungen'!$F11),'Periodische Zahlungen'!$D11,0),"")</f>
        <v>200</v>
      </c>
      <c r="W15" s="32">
        <f ca="1">IFERROR(IF(AND(MOD(MONTH(W$1)+12-MONTH('Periodische Zahlungen'!$J11),'Periodische Zahlungen'!$I11)=0,W$1&gt;='Periodische Zahlungen'!$J11,W$1&lt;='Periodische Zahlungen'!$F11),'Periodische Zahlungen'!$D11,0),"")</f>
        <v>200</v>
      </c>
      <c r="X15" s="32">
        <f ca="1">IFERROR(IF(AND(MOD(MONTH(X$1)+12-MONTH('Periodische Zahlungen'!$J11),'Periodische Zahlungen'!$I11)=0,X$1&gt;='Periodische Zahlungen'!$J11,X$1&lt;='Periodische Zahlungen'!$F11),'Periodische Zahlungen'!$D11,0),"")</f>
        <v>200</v>
      </c>
      <c r="Y15" s="32">
        <f ca="1">IFERROR(IF(AND(MOD(MONTH(Y$1)+12-MONTH('Periodische Zahlungen'!$J11),'Periodische Zahlungen'!$I11)=0,Y$1&gt;='Periodische Zahlungen'!$J11,Y$1&lt;='Periodische Zahlungen'!$F11),'Periodische Zahlungen'!$D11,0),"")</f>
        <v>200</v>
      </c>
      <c r="Z15" s="27">
        <f t="shared" ca="1" si="3"/>
        <v>4800</v>
      </c>
      <c r="AA15" s="27">
        <f t="shared" ca="1" si="4"/>
        <v>200</v>
      </c>
    </row>
    <row r="16" spans="1:27">
      <c r="A16" s="31" t="str">
        <f>IF('Periodische Zahlungen'!A12&lt;&gt;"",'Periodische Zahlungen'!A12&amp;" ("&amp;'Periodische Zahlungen'!C12&amp;" "&amp;TEXT('Periodische Zahlungen'!D12,"0.00")&amp;" ab "&amp;TEXT('Periodische Zahlungen'!E12,"MMM/JJJJ")&amp;")","")</f>
        <v>PKW Wartung (Jährlich 1000.00 ab Sep/2020)</v>
      </c>
      <c r="B16" s="32">
        <f ca="1">IFERROR(IF(AND(MOD(MONTH(B$1)+12-MONTH('Periodische Zahlungen'!$J12),'Periodische Zahlungen'!$I12)=0,B$1&gt;='Periodische Zahlungen'!$J12,B$1&lt;='Periodische Zahlungen'!$F12),'Periodische Zahlungen'!$D12,0),"")</f>
        <v>0</v>
      </c>
      <c r="C16" s="32">
        <f ca="1">IFERROR(IF(AND(MOD(MONTH(C$1)+12-MONTH('Periodische Zahlungen'!$J12),'Periodische Zahlungen'!$I12)=0,C$1&gt;='Periodische Zahlungen'!$J12,C$1&lt;='Periodische Zahlungen'!$F12),'Periodische Zahlungen'!$D12,0),"")</f>
        <v>0</v>
      </c>
      <c r="D16" s="32">
        <f ca="1">IFERROR(IF(AND(MOD(MONTH(D$1)+12-MONTH('Periodische Zahlungen'!$J12),'Periodische Zahlungen'!$I12)=0,D$1&gt;='Periodische Zahlungen'!$J12,D$1&lt;='Periodische Zahlungen'!$F12),'Periodische Zahlungen'!$D12,0),"")</f>
        <v>0</v>
      </c>
      <c r="E16" s="32">
        <f ca="1">IFERROR(IF(AND(MOD(MONTH(E$1)+12-MONTH('Periodische Zahlungen'!$J12),'Periodische Zahlungen'!$I12)=0,E$1&gt;='Periodische Zahlungen'!$J12,E$1&lt;='Periodische Zahlungen'!$F12),'Periodische Zahlungen'!$D12,0),"")</f>
        <v>1000</v>
      </c>
      <c r="F16" s="32">
        <f ca="1">IFERROR(IF(AND(MOD(MONTH(F$1)+12-MONTH('Periodische Zahlungen'!$J12),'Periodische Zahlungen'!$I12)=0,F$1&gt;='Periodische Zahlungen'!$J12,F$1&lt;='Periodische Zahlungen'!$F12),'Periodische Zahlungen'!$D12,0),"")</f>
        <v>0</v>
      </c>
      <c r="G16" s="32">
        <f ca="1">IFERROR(IF(AND(MOD(MONTH(G$1)+12-MONTH('Periodische Zahlungen'!$J12),'Periodische Zahlungen'!$I12)=0,G$1&gt;='Periodische Zahlungen'!$J12,G$1&lt;='Periodische Zahlungen'!$F12),'Periodische Zahlungen'!$D12,0),"")</f>
        <v>0</v>
      </c>
      <c r="H16" s="32">
        <f ca="1">IFERROR(IF(AND(MOD(MONTH(H$1)+12-MONTH('Periodische Zahlungen'!$J12),'Periodische Zahlungen'!$I12)=0,H$1&gt;='Periodische Zahlungen'!$J12,H$1&lt;='Periodische Zahlungen'!$F12),'Periodische Zahlungen'!$D12,0),"")</f>
        <v>0</v>
      </c>
      <c r="I16" s="32">
        <f ca="1">IFERROR(IF(AND(MOD(MONTH(I$1)+12-MONTH('Periodische Zahlungen'!$J12),'Periodische Zahlungen'!$I12)=0,I$1&gt;='Periodische Zahlungen'!$J12,I$1&lt;='Periodische Zahlungen'!$F12),'Periodische Zahlungen'!$D12,0),"")</f>
        <v>0</v>
      </c>
      <c r="J16" s="32">
        <f ca="1">IFERROR(IF(AND(MOD(MONTH(J$1)+12-MONTH('Periodische Zahlungen'!$J12),'Periodische Zahlungen'!$I12)=0,J$1&gt;='Periodische Zahlungen'!$J12,J$1&lt;='Periodische Zahlungen'!$F12),'Periodische Zahlungen'!$D12,0),"")</f>
        <v>0</v>
      </c>
      <c r="K16" s="32">
        <f ca="1">IFERROR(IF(AND(MOD(MONTH(K$1)+12-MONTH('Periodische Zahlungen'!$J12),'Periodische Zahlungen'!$I12)=0,K$1&gt;='Periodische Zahlungen'!$J12,K$1&lt;='Periodische Zahlungen'!$F12),'Periodische Zahlungen'!$D12,0),"")</f>
        <v>0</v>
      </c>
      <c r="L16" s="32">
        <f ca="1">IFERROR(IF(AND(MOD(MONTH(L$1)+12-MONTH('Periodische Zahlungen'!$J12),'Periodische Zahlungen'!$I12)=0,L$1&gt;='Periodische Zahlungen'!$J12,L$1&lt;='Periodische Zahlungen'!$F12),'Periodische Zahlungen'!$D12,0),"")</f>
        <v>0</v>
      </c>
      <c r="M16" s="32">
        <f ca="1">IFERROR(IF(AND(MOD(MONTH(M$1)+12-MONTH('Periodische Zahlungen'!$J12),'Periodische Zahlungen'!$I12)=0,M$1&gt;='Periodische Zahlungen'!$J12,M$1&lt;='Periodische Zahlungen'!$F12),'Periodische Zahlungen'!$D12,0),"")</f>
        <v>0</v>
      </c>
      <c r="N16" s="32">
        <f ca="1">IFERROR(IF(AND(MOD(MONTH(N$1)+12-MONTH('Periodische Zahlungen'!$J12),'Periodische Zahlungen'!$I12)=0,N$1&gt;='Periodische Zahlungen'!$J12,N$1&lt;='Periodische Zahlungen'!$F12),'Periodische Zahlungen'!$D12,0),"")</f>
        <v>0</v>
      </c>
      <c r="O16" s="32">
        <f ca="1">IFERROR(IF(AND(MOD(MONTH(O$1)+12-MONTH('Periodische Zahlungen'!$J12),'Periodische Zahlungen'!$I12)=0,O$1&gt;='Periodische Zahlungen'!$J12,O$1&lt;='Periodische Zahlungen'!$F12),'Periodische Zahlungen'!$D12,0),"")</f>
        <v>0</v>
      </c>
      <c r="P16" s="32">
        <f ca="1">IFERROR(IF(AND(MOD(MONTH(P$1)+12-MONTH('Periodische Zahlungen'!$J12),'Periodische Zahlungen'!$I12)=0,P$1&gt;='Periodische Zahlungen'!$J12,P$1&lt;='Periodische Zahlungen'!$F12),'Periodische Zahlungen'!$D12,0),"")</f>
        <v>0</v>
      </c>
      <c r="Q16" s="32">
        <f ca="1">IFERROR(IF(AND(MOD(MONTH(Q$1)+12-MONTH('Periodische Zahlungen'!$J12),'Periodische Zahlungen'!$I12)=0,Q$1&gt;='Periodische Zahlungen'!$J12,Q$1&lt;='Periodische Zahlungen'!$F12),'Periodische Zahlungen'!$D12,0),"")</f>
        <v>1000</v>
      </c>
      <c r="R16" s="32">
        <f ca="1">IFERROR(IF(AND(MOD(MONTH(R$1)+12-MONTH('Periodische Zahlungen'!$J12),'Periodische Zahlungen'!$I12)=0,R$1&gt;='Periodische Zahlungen'!$J12,R$1&lt;='Periodische Zahlungen'!$F12),'Periodische Zahlungen'!$D12,0),"")</f>
        <v>0</v>
      </c>
      <c r="S16" s="32">
        <f ca="1">IFERROR(IF(AND(MOD(MONTH(S$1)+12-MONTH('Periodische Zahlungen'!$J12),'Periodische Zahlungen'!$I12)=0,S$1&gt;='Periodische Zahlungen'!$J12,S$1&lt;='Periodische Zahlungen'!$F12),'Periodische Zahlungen'!$D12,0),"")</f>
        <v>0</v>
      </c>
      <c r="T16" s="32">
        <f ca="1">IFERROR(IF(AND(MOD(MONTH(T$1)+12-MONTH('Periodische Zahlungen'!$J12),'Periodische Zahlungen'!$I12)=0,T$1&gt;='Periodische Zahlungen'!$J12,T$1&lt;='Periodische Zahlungen'!$F12),'Periodische Zahlungen'!$D12,0),"")</f>
        <v>0</v>
      </c>
      <c r="U16" s="32">
        <f ca="1">IFERROR(IF(AND(MOD(MONTH(U$1)+12-MONTH('Periodische Zahlungen'!$J12),'Periodische Zahlungen'!$I12)=0,U$1&gt;='Periodische Zahlungen'!$J12,U$1&lt;='Periodische Zahlungen'!$F12),'Periodische Zahlungen'!$D12,0),"")</f>
        <v>0</v>
      </c>
      <c r="V16" s="32">
        <f ca="1">IFERROR(IF(AND(MOD(MONTH(V$1)+12-MONTH('Periodische Zahlungen'!$J12),'Periodische Zahlungen'!$I12)=0,V$1&gt;='Periodische Zahlungen'!$J12,V$1&lt;='Periodische Zahlungen'!$F12),'Periodische Zahlungen'!$D12,0),"")</f>
        <v>0</v>
      </c>
      <c r="W16" s="32">
        <f ca="1">IFERROR(IF(AND(MOD(MONTH(W$1)+12-MONTH('Periodische Zahlungen'!$J12),'Periodische Zahlungen'!$I12)=0,W$1&gt;='Periodische Zahlungen'!$J12,W$1&lt;='Periodische Zahlungen'!$F12),'Periodische Zahlungen'!$D12,0),"")</f>
        <v>0</v>
      </c>
      <c r="X16" s="32">
        <f ca="1">IFERROR(IF(AND(MOD(MONTH(X$1)+12-MONTH('Periodische Zahlungen'!$J12),'Periodische Zahlungen'!$I12)=0,X$1&gt;='Periodische Zahlungen'!$J12,X$1&lt;='Periodische Zahlungen'!$F12),'Periodische Zahlungen'!$D12,0),"")</f>
        <v>0</v>
      </c>
      <c r="Y16" s="32">
        <f ca="1">IFERROR(IF(AND(MOD(MONTH(Y$1)+12-MONTH('Periodische Zahlungen'!$J12),'Periodische Zahlungen'!$I12)=0,Y$1&gt;='Periodische Zahlungen'!$J12,Y$1&lt;='Periodische Zahlungen'!$F12),'Periodische Zahlungen'!$D12,0),"")</f>
        <v>0</v>
      </c>
      <c r="Z16" s="27">
        <f t="shared" ca="1" si="3"/>
        <v>2000</v>
      </c>
      <c r="AA16" s="27">
        <f t="shared" ca="1" si="4"/>
        <v>83.333333333333329</v>
      </c>
    </row>
    <row r="17" spans="1:27">
      <c r="A17" s="31" t="str">
        <f>IF('Periodische Zahlungen'!A13&lt;&gt;"",'Periodische Zahlungen'!A13&amp;" ("&amp;'Periodische Zahlungen'!C13&amp;" "&amp;TEXT('Periodische Zahlungen'!D13,"0.00")&amp;" ab "&amp;TEXT('Periodische Zahlungen'!E13,"MMM/JJJJ")&amp;")","")</f>
        <v>Reise- und Akquisekosten (Zweimonatlich 200.00 ab Mai/2020)</v>
      </c>
      <c r="B17" s="32">
        <f ca="1">IFERROR(IF(AND(MOD(MONTH(B$1)+12-MONTH('Periodische Zahlungen'!$J13),'Periodische Zahlungen'!$I13)=0,B$1&gt;='Periodische Zahlungen'!$J13,B$1&lt;='Periodische Zahlungen'!$F13),'Periodische Zahlungen'!$D13,0),"")</f>
        <v>0</v>
      </c>
      <c r="C17" s="32">
        <f ca="1">IFERROR(IF(AND(MOD(MONTH(C$1)+12-MONTH('Periodische Zahlungen'!$J13),'Periodische Zahlungen'!$I13)=0,C$1&gt;='Periodische Zahlungen'!$J13,C$1&lt;='Periodische Zahlungen'!$F13),'Periodische Zahlungen'!$D13,0),"")</f>
        <v>200</v>
      </c>
      <c r="D17" s="32">
        <f ca="1">IFERROR(IF(AND(MOD(MONTH(D$1)+12-MONTH('Periodische Zahlungen'!$J13),'Periodische Zahlungen'!$I13)=0,D$1&gt;='Periodische Zahlungen'!$J13,D$1&lt;='Periodische Zahlungen'!$F13),'Periodische Zahlungen'!$D13,0),"")</f>
        <v>0</v>
      </c>
      <c r="E17" s="32">
        <f ca="1">IFERROR(IF(AND(MOD(MONTH(E$1)+12-MONTH('Periodische Zahlungen'!$J13),'Periodische Zahlungen'!$I13)=0,E$1&gt;='Periodische Zahlungen'!$J13,E$1&lt;='Periodische Zahlungen'!$F13),'Periodische Zahlungen'!$D13,0),"")</f>
        <v>200</v>
      </c>
      <c r="F17" s="32">
        <f ca="1">IFERROR(IF(AND(MOD(MONTH(F$1)+12-MONTH('Periodische Zahlungen'!$J13),'Periodische Zahlungen'!$I13)=0,F$1&gt;='Periodische Zahlungen'!$J13,F$1&lt;='Periodische Zahlungen'!$F13),'Periodische Zahlungen'!$D13,0),"")</f>
        <v>0</v>
      </c>
      <c r="G17" s="32">
        <f ca="1">IFERROR(IF(AND(MOD(MONTH(G$1)+12-MONTH('Periodische Zahlungen'!$J13),'Periodische Zahlungen'!$I13)=0,G$1&gt;='Periodische Zahlungen'!$J13,G$1&lt;='Periodische Zahlungen'!$F13),'Periodische Zahlungen'!$D13,0),"")</f>
        <v>200</v>
      </c>
      <c r="H17" s="32">
        <f ca="1">IFERROR(IF(AND(MOD(MONTH(H$1)+12-MONTH('Periodische Zahlungen'!$J13),'Periodische Zahlungen'!$I13)=0,H$1&gt;='Periodische Zahlungen'!$J13,H$1&lt;='Periodische Zahlungen'!$F13),'Periodische Zahlungen'!$D13,0),"")</f>
        <v>0</v>
      </c>
      <c r="I17" s="32">
        <f ca="1">IFERROR(IF(AND(MOD(MONTH(I$1)+12-MONTH('Periodische Zahlungen'!$J13),'Periodische Zahlungen'!$I13)=0,I$1&gt;='Periodische Zahlungen'!$J13,I$1&lt;='Periodische Zahlungen'!$F13),'Periodische Zahlungen'!$D13,0),"")</f>
        <v>200</v>
      </c>
      <c r="J17" s="32">
        <f ca="1">IFERROR(IF(AND(MOD(MONTH(J$1)+12-MONTH('Periodische Zahlungen'!$J13),'Periodische Zahlungen'!$I13)=0,J$1&gt;='Periodische Zahlungen'!$J13,J$1&lt;='Periodische Zahlungen'!$F13),'Periodische Zahlungen'!$D13,0),"")</f>
        <v>0</v>
      </c>
      <c r="K17" s="32">
        <f ca="1">IFERROR(IF(AND(MOD(MONTH(K$1)+12-MONTH('Periodische Zahlungen'!$J13),'Periodische Zahlungen'!$I13)=0,K$1&gt;='Periodische Zahlungen'!$J13,K$1&lt;='Periodische Zahlungen'!$F13),'Periodische Zahlungen'!$D13,0),"")</f>
        <v>200</v>
      </c>
      <c r="L17" s="32">
        <f ca="1">IFERROR(IF(AND(MOD(MONTH(L$1)+12-MONTH('Periodische Zahlungen'!$J13),'Periodische Zahlungen'!$I13)=0,L$1&gt;='Periodische Zahlungen'!$J13,L$1&lt;='Periodische Zahlungen'!$F13),'Periodische Zahlungen'!$D13,0),"")</f>
        <v>0</v>
      </c>
      <c r="M17" s="32">
        <f ca="1">IFERROR(IF(AND(MOD(MONTH(M$1)+12-MONTH('Periodische Zahlungen'!$J13),'Periodische Zahlungen'!$I13)=0,M$1&gt;='Periodische Zahlungen'!$J13,M$1&lt;='Periodische Zahlungen'!$F13),'Periodische Zahlungen'!$D13,0),"")</f>
        <v>200</v>
      </c>
      <c r="N17" s="32">
        <f ca="1">IFERROR(IF(AND(MOD(MONTH(N$1)+12-MONTH('Periodische Zahlungen'!$J13),'Periodische Zahlungen'!$I13)=0,N$1&gt;='Periodische Zahlungen'!$J13,N$1&lt;='Periodische Zahlungen'!$F13),'Periodische Zahlungen'!$D13,0),"")</f>
        <v>0</v>
      </c>
      <c r="O17" s="32">
        <f ca="1">IFERROR(IF(AND(MOD(MONTH(O$1)+12-MONTH('Periodische Zahlungen'!$J13),'Periodische Zahlungen'!$I13)=0,O$1&gt;='Periodische Zahlungen'!$J13,O$1&lt;='Periodische Zahlungen'!$F13),'Periodische Zahlungen'!$D13,0),"")</f>
        <v>200</v>
      </c>
      <c r="P17" s="32">
        <f ca="1">IFERROR(IF(AND(MOD(MONTH(P$1)+12-MONTH('Periodische Zahlungen'!$J13),'Periodische Zahlungen'!$I13)=0,P$1&gt;='Periodische Zahlungen'!$J13,P$1&lt;='Periodische Zahlungen'!$F13),'Periodische Zahlungen'!$D13,0),"")</f>
        <v>0</v>
      </c>
      <c r="Q17" s="32">
        <f ca="1">IFERROR(IF(AND(MOD(MONTH(Q$1)+12-MONTH('Periodische Zahlungen'!$J13),'Periodische Zahlungen'!$I13)=0,Q$1&gt;='Periodische Zahlungen'!$J13,Q$1&lt;='Periodische Zahlungen'!$F13),'Periodische Zahlungen'!$D13,0),"")</f>
        <v>200</v>
      </c>
      <c r="R17" s="32">
        <f ca="1">IFERROR(IF(AND(MOD(MONTH(R$1)+12-MONTH('Periodische Zahlungen'!$J13),'Periodische Zahlungen'!$I13)=0,R$1&gt;='Periodische Zahlungen'!$J13,R$1&lt;='Periodische Zahlungen'!$F13),'Periodische Zahlungen'!$D13,0),"")</f>
        <v>0</v>
      </c>
      <c r="S17" s="32">
        <f ca="1">IFERROR(IF(AND(MOD(MONTH(S$1)+12-MONTH('Periodische Zahlungen'!$J13),'Periodische Zahlungen'!$I13)=0,S$1&gt;='Periodische Zahlungen'!$J13,S$1&lt;='Periodische Zahlungen'!$F13),'Periodische Zahlungen'!$D13,0),"")</f>
        <v>200</v>
      </c>
      <c r="T17" s="32">
        <f ca="1">IFERROR(IF(AND(MOD(MONTH(T$1)+12-MONTH('Periodische Zahlungen'!$J13),'Periodische Zahlungen'!$I13)=0,T$1&gt;='Periodische Zahlungen'!$J13,T$1&lt;='Periodische Zahlungen'!$F13),'Periodische Zahlungen'!$D13,0),"")</f>
        <v>0</v>
      </c>
      <c r="U17" s="32">
        <f ca="1">IFERROR(IF(AND(MOD(MONTH(U$1)+12-MONTH('Periodische Zahlungen'!$J13),'Periodische Zahlungen'!$I13)=0,U$1&gt;='Periodische Zahlungen'!$J13,U$1&lt;='Periodische Zahlungen'!$F13),'Periodische Zahlungen'!$D13,0),"")</f>
        <v>200</v>
      </c>
      <c r="V17" s="32">
        <f ca="1">IFERROR(IF(AND(MOD(MONTH(V$1)+12-MONTH('Periodische Zahlungen'!$J13),'Periodische Zahlungen'!$I13)=0,V$1&gt;='Periodische Zahlungen'!$J13,V$1&lt;='Periodische Zahlungen'!$F13),'Periodische Zahlungen'!$D13,0),"")</f>
        <v>0</v>
      </c>
      <c r="W17" s="32">
        <f ca="1">IFERROR(IF(AND(MOD(MONTH(W$1)+12-MONTH('Periodische Zahlungen'!$J13),'Periodische Zahlungen'!$I13)=0,W$1&gt;='Periodische Zahlungen'!$J13,W$1&lt;='Periodische Zahlungen'!$F13),'Periodische Zahlungen'!$D13,0),"")</f>
        <v>200</v>
      </c>
      <c r="X17" s="32">
        <f ca="1">IFERROR(IF(AND(MOD(MONTH(X$1)+12-MONTH('Periodische Zahlungen'!$J13),'Periodische Zahlungen'!$I13)=0,X$1&gt;='Periodische Zahlungen'!$J13,X$1&lt;='Periodische Zahlungen'!$F13),'Periodische Zahlungen'!$D13,0),"")</f>
        <v>0</v>
      </c>
      <c r="Y17" s="32">
        <f ca="1">IFERROR(IF(AND(MOD(MONTH(Y$1)+12-MONTH('Periodische Zahlungen'!$J13),'Periodische Zahlungen'!$I13)=0,Y$1&gt;='Periodische Zahlungen'!$J13,Y$1&lt;='Periodische Zahlungen'!$F13),'Periodische Zahlungen'!$D13,0),"")</f>
        <v>200</v>
      </c>
      <c r="Z17" s="27">
        <f t="shared" ca="1" si="3"/>
        <v>2400</v>
      </c>
      <c r="AA17" s="27">
        <f t="shared" ca="1" si="4"/>
        <v>100</v>
      </c>
    </row>
    <row r="18" spans="1:27">
      <c r="A18" s="31" t="str">
        <f>IF('Periodische Zahlungen'!A14&lt;&gt;"",'Periodische Zahlungen'!A14&amp;" ("&amp;'Periodische Zahlungen'!C14&amp;" "&amp;TEXT('Periodische Zahlungen'!D14,"0.00")&amp;" ab "&amp;TEXT('Periodische Zahlungen'!E14,"MMM/JJJJ")&amp;")","")</f>
        <v>Steuerberater (Monatlich 500.00 ab Apr/2020)</v>
      </c>
      <c r="B18" s="32">
        <f ca="1">IFERROR(IF(AND(MOD(MONTH(B$1)+12-MONTH('Periodische Zahlungen'!$J14),'Periodische Zahlungen'!$I14)=0,B$1&gt;='Periodische Zahlungen'!$J14,B$1&lt;='Periodische Zahlungen'!$F14),'Periodische Zahlungen'!$D14,0),"")</f>
        <v>500</v>
      </c>
      <c r="C18" s="32">
        <f ca="1">IFERROR(IF(AND(MOD(MONTH(C$1)+12-MONTH('Periodische Zahlungen'!$J14),'Periodische Zahlungen'!$I14)=0,C$1&gt;='Periodische Zahlungen'!$J14,C$1&lt;='Periodische Zahlungen'!$F14),'Periodische Zahlungen'!$D14,0),"")</f>
        <v>500</v>
      </c>
      <c r="D18" s="32">
        <f ca="1">IFERROR(IF(AND(MOD(MONTH(D$1)+12-MONTH('Periodische Zahlungen'!$J14),'Periodische Zahlungen'!$I14)=0,D$1&gt;='Periodische Zahlungen'!$J14,D$1&lt;='Periodische Zahlungen'!$F14),'Periodische Zahlungen'!$D14,0),"")</f>
        <v>500</v>
      </c>
      <c r="E18" s="32">
        <f ca="1">IFERROR(IF(AND(MOD(MONTH(E$1)+12-MONTH('Periodische Zahlungen'!$J14),'Periodische Zahlungen'!$I14)=0,E$1&gt;='Periodische Zahlungen'!$J14,E$1&lt;='Periodische Zahlungen'!$F14),'Periodische Zahlungen'!$D14,0),"")</f>
        <v>500</v>
      </c>
      <c r="F18" s="32">
        <f ca="1">IFERROR(IF(AND(MOD(MONTH(F$1)+12-MONTH('Periodische Zahlungen'!$J14),'Periodische Zahlungen'!$I14)=0,F$1&gt;='Periodische Zahlungen'!$J14,F$1&lt;='Periodische Zahlungen'!$F14),'Periodische Zahlungen'!$D14,0),"")</f>
        <v>500</v>
      </c>
      <c r="G18" s="32">
        <f ca="1">IFERROR(IF(AND(MOD(MONTH(G$1)+12-MONTH('Periodische Zahlungen'!$J14),'Periodische Zahlungen'!$I14)=0,G$1&gt;='Periodische Zahlungen'!$J14,G$1&lt;='Periodische Zahlungen'!$F14),'Periodische Zahlungen'!$D14,0),"")</f>
        <v>500</v>
      </c>
      <c r="H18" s="32">
        <f ca="1">IFERROR(IF(AND(MOD(MONTH(H$1)+12-MONTH('Periodische Zahlungen'!$J14),'Periodische Zahlungen'!$I14)=0,H$1&gt;='Periodische Zahlungen'!$J14,H$1&lt;='Periodische Zahlungen'!$F14),'Periodische Zahlungen'!$D14,0),"")</f>
        <v>500</v>
      </c>
      <c r="I18" s="32">
        <f ca="1">IFERROR(IF(AND(MOD(MONTH(I$1)+12-MONTH('Periodische Zahlungen'!$J14),'Periodische Zahlungen'!$I14)=0,I$1&gt;='Periodische Zahlungen'!$J14,I$1&lt;='Periodische Zahlungen'!$F14),'Periodische Zahlungen'!$D14,0),"")</f>
        <v>500</v>
      </c>
      <c r="J18" s="32">
        <f ca="1">IFERROR(IF(AND(MOD(MONTH(J$1)+12-MONTH('Periodische Zahlungen'!$J14),'Periodische Zahlungen'!$I14)=0,J$1&gt;='Periodische Zahlungen'!$J14,J$1&lt;='Periodische Zahlungen'!$F14),'Periodische Zahlungen'!$D14,0),"")</f>
        <v>500</v>
      </c>
      <c r="K18" s="32">
        <f ca="1">IFERROR(IF(AND(MOD(MONTH(K$1)+12-MONTH('Periodische Zahlungen'!$J14),'Periodische Zahlungen'!$I14)=0,K$1&gt;='Periodische Zahlungen'!$J14,K$1&lt;='Periodische Zahlungen'!$F14),'Periodische Zahlungen'!$D14,0),"")</f>
        <v>500</v>
      </c>
      <c r="L18" s="32">
        <f ca="1">IFERROR(IF(AND(MOD(MONTH(L$1)+12-MONTH('Periodische Zahlungen'!$J14),'Periodische Zahlungen'!$I14)=0,L$1&gt;='Periodische Zahlungen'!$J14,L$1&lt;='Periodische Zahlungen'!$F14),'Periodische Zahlungen'!$D14,0),"")</f>
        <v>500</v>
      </c>
      <c r="M18" s="32">
        <f ca="1">IFERROR(IF(AND(MOD(MONTH(M$1)+12-MONTH('Periodische Zahlungen'!$J14),'Periodische Zahlungen'!$I14)=0,M$1&gt;='Periodische Zahlungen'!$J14,M$1&lt;='Periodische Zahlungen'!$F14),'Periodische Zahlungen'!$D14,0),"")</f>
        <v>500</v>
      </c>
      <c r="N18" s="32">
        <f ca="1">IFERROR(IF(AND(MOD(MONTH(N$1)+12-MONTH('Periodische Zahlungen'!$J14),'Periodische Zahlungen'!$I14)=0,N$1&gt;='Periodische Zahlungen'!$J14,N$1&lt;='Periodische Zahlungen'!$F14),'Periodische Zahlungen'!$D14,0),"")</f>
        <v>500</v>
      </c>
      <c r="O18" s="32">
        <f ca="1">IFERROR(IF(AND(MOD(MONTH(O$1)+12-MONTH('Periodische Zahlungen'!$J14),'Periodische Zahlungen'!$I14)=0,O$1&gt;='Periodische Zahlungen'!$J14,O$1&lt;='Periodische Zahlungen'!$F14),'Periodische Zahlungen'!$D14,0),"")</f>
        <v>500</v>
      </c>
      <c r="P18" s="32">
        <f ca="1">IFERROR(IF(AND(MOD(MONTH(P$1)+12-MONTH('Periodische Zahlungen'!$J14),'Periodische Zahlungen'!$I14)=0,P$1&gt;='Periodische Zahlungen'!$J14,P$1&lt;='Periodische Zahlungen'!$F14),'Periodische Zahlungen'!$D14,0),"")</f>
        <v>500</v>
      </c>
      <c r="Q18" s="32">
        <f ca="1">IFERROR(IF(AND(MOD(MONTH(Q$1)+12-MONTH('Periodische Zahlungen'!$J14),'Periodische Zahlungen'!$I14)=0,Q$1&gt;='Periodische Zahlungen'!$J14,Q$1&lt;='Periodische Zahlungen'!$F14),'Periodische Zahlungen'!$D14,0),"")</f>
        <v>500</v>
      </c>
      <c r="R18" s="32">
        <f ca="1">IFERROR(IF(AND(MOD(MONTH(R$1)+12-MONTH('Periodische Zahlungen'!$J14),'Periodische Zahlungen'!$I14)=0,R$1&gt;='Periodische Zahlungen'!$J14,R$1&lt;='Periodische Zahlungen'!$F14),'Periodische Zahlungen'!$D14,0),"")</f>
        <v>500</v>
      </c>
      <c r="S18" s="32">
        <f ca="1">IFERROR(IF(AND(MOD(MONTH(S$1)+12-MONTH('Periodische Zahlungen'!$J14),'Periodische Zahlungen'!$I14)=0,S$1&gt;='Periodische Zahlungen'!$J14,S$1&lt;='Periodische Zahlungen'!$F14),'Periodische Zahlungen'!$D14,0),"")</f>
        <v>500</v>
      </c>
      <c r="T18" s="32">
        <f ca="1">IFERROR(IF(AND(MOD(MONTH(T$1)+12-MONTH('Periodische Zahlungen'!$J14),'Periodische Zahlungen'!$I14)=0,T$1&gt;='Periodische Zahlungen'!$J14,T$1&lt;='Periodische Zahlungen'!$F14),'Periodische Zahlungen'!$D14,0),"")</f>
        <v>500</v>
      </c>
      <c r="U18" s="32">
        <f ca="1">IFERROR(IF(AND(MOD(MONTH(U$1)+12-MONTH('Periodische Zahlungen'!$J14),'Periodische Zahlungen'!$I14)=0,U$1&gt;='Periodische Zahlungen'!$J14,U$1&lt;='Periodische Zahlungen'!$F14),'Periodische Zahlungen'!$D14,0),"")</f>
        <v>500</v>
      </c>
      <c r="V18" s="32">
        <f ca="1">IFERROR(IF(AND(MOD(MONTH(V$1)+12-MONTH('Periodische Zahlungen'!$J14),'Periodische Zahlungen'!$I14)=0,V$1&gt;='Periodische Zahlungen'!$J14,V$1&lt;='Periodische Zahlungen'!$F14),'Periodische Zahlungen'!$D14,0),"")</f>
        <v>500</v>
      </c>
      <c r="W18" s="32">
        <f ca="1">IFERROR(IF(AND(MOD(MONTH(W$1)+12-MONTH('Periodische Zahlungen'!$J14),'Periodische Zahlungen'!$I14)=0,W$1&gt;='Periodische Zahlungen'!$J14,W$1&lt;='Periodische Zahlungen'!$F14),'Periodische Zahlungen'!$D14,0),"")</f>
        <v>500</v>
      </c>
      <c r="X18" s="32">
        <f ca="1">IFERROR(IF(AND(MOD(MONTH(X$1)+12-MONTH('Periodische Zahlungen'!$J14),'Periodische Zahlungen'!$I14)=0,X$1&gt;='Periodische Zahlungen'!$J14,X$1&lt;='Periodische Zahlungen'!$F14),'Periodische Zahlungen'!$D14,0),"")</f>
        <v>500</v>
      </c>
      <c r="Y18" s="32">
        <f ca="1">IFERROR(IF(AND(MOD(MONTH(Y$1)+12-MONTH('Periodische Zahlungen'!$J14),'Periodische Zahlungen'!$I14)=0,Y$1&gt;='Periodische Zahlungen'!$J14,Y$1&lt;='Periodische Zahlungen'!$F14),'Periodische Zahlungen'!$D14,0),"")</f>
        <v>500</v>
      </c>
      <c r="Z18" s="27">
        <f t="shared" ca="1" si="3"/>
        <v>12000</v>
      </c>
      <c r="AA18" s="27">
        <f t="shared" ca="1" si="4"/>
        <v>500</v>
      </c>
    </row>
    <row r="19" spans="1:27">
      <c r="A19" s="31" t="str">
        <f>IF('Periodische Zahlungen'!A15&lt;&gt;"",'Periodische Zahlungen'!A15&amp;" ("&amp;'Periodische Zahlungen'!C15&amp;" "&amp;TEXT('Periodische Zahlungen'!D15,"0.00")&amp;" ab "&amp;TEXT('Periodische Zahlungen'!E15,"MMM/JJJJ")&amp;")","")</f>
        <v>Telefon (Festnetz) (Monatlich 150.00 ab Jan/2020)</v>
      </c>
      <c r="B19" s="32">
        <f ca="1">IFERROR(IF(AND(MOD(MONTH(B$1)+12-MONTH('Periodische Zahlungen'!$J15),'Periodische Zahlungen'!$I15)=0,B$1&gt;='Periodische Zahlungen'!$J15,B$1&lt;='Periodische Zahlungen'!$F15),'Periodische Zahlungen'!$D15,0),"")</f>
        <v>150</v>
      </c>
      <c r="C19" s="32">
        <f ca="1">IFERROR(IF(AND(MOD(MONTH(C$1)+12-MONTH('Periodische Zahlungen'!$J15),'Periodische Zahlungen'!$I15)=0,C$1&gt;='Periodische Zahlungen'!$J15,C$1&lt;='Periodische Zahlungen'!$F15),'Periodische Zahlungen'!$D15,0),"")</f>
        <v>150</v>
      </c>
      <c r="D19" s="32">
        <f ca="1">IFERROR(IF(AND(MOD(MONTH(D$1)+12-MONTH('Periodische Zahlungen'!$J15),'Periodische Zahlungen'!$I15)=0,D$1&gt;='Periodische Zahlungen'!$J15,D$1&lt;='Periodische Zahlungen'!$F15),'Periodische Zahlungen'!$D15,0),"")</f>
        <v>150</v>
      </c>
      <c r="E19" s="32">
        <f ca="1">IFERROR(IF(AND(MOD(MONTH(E$1)+12-MONTH('Periodische Zahlungen'!$J15),'Periodische Zahlungen'!$I15)=0,E$1&gt;='Periodische Zahlungen'!$J15,E$1&lt;='Periodische Zahlungen'!$F15),'Periodische Zahlungen'!$D15,0),"")</f>
        <v>150</v>
      </c>
      <c r="F19" s="32">
        <f ca="1">IFERROR(IF(AND(MOD(MONTH(F$1)+12-MONTH('Periodische Zahlungen'!$J15),'Periodische Zahlungen'!$I15)=0,F$1&gt;='Periodische Zahlungen'!$J15,F$1&lt;='Periodische Zahlungen'!$F15),'Periodische Zahlungen'!$D15,0),"")</f>
        <v>150</v>
      </c>
      <c r="G19" s="32">
        <f ca="1">IFERROR(IF(AND(MOD(MONTH(G$1)+12-MONTH('Periodische Zahlungen'!$J15),'Periodische Zahlungen'!$I15)=0,G$1&gt;='Periodische Zahlungen'!$J15,G$1&lt;='Periodische Zahlungen'!$F15),'Periodische Zahlungen'!$D15,0),"")</f>
        <v>150</v>
      </c>
      <c r="H19" s="32">
        <f ca="1">IFERROR(IF(AND(MOD(MONTH(H$1)+12-MONTH('Periodische Zahlungen'!$J15),'Periodische Zahlungen'!$I15)=0,H$1&gt;='Periodische Zahlungen'!$J15,H$1&lt;='Periodische Zahlungen'!$F15),'Periodische Zahlungen'!$D15,0),"")</f>
        <v>150</v>
      </c>
      <c r="I19" s="32">
        <f ca="1">IFERROR(IF(AND(MOD(MONTH(I$1)+12-MONTH('Periodische Zahlungen'!$J15),'Periodische Zahlungen'!$I15)=0,I$1&gt;='Periodische Zahlungen'!$J15,I$1&lt;='Periodische Zahlungen'!$F15),'Periodische Zahlungen'!$D15,0),"")</f>
        <v>150</v>
      </c>
      <c r="J19" s="32">
        <f ca="1">IFERROR(IF(AND(MOD(MONTH(J$1)+12-MONTH('Periodische Zahlungen'!$J15),'Periodische Zahlungen'!$I15)=0,J$1&gt;='Periodische Zahlungen'!$J15,J$1&lt;='Periodische Zahlungen'!$F15),'Periodische Zahlungen'!$D15,0),"")</f>
        <v>150</v>
      </c>
      <c r="K19" s="32">
        <f ca="1">IFERROR(IF(AND(MOD(MONTH(K$1)+12-MONTH('Periodische Zahlungen'!$J15),'Periodische Zahlungen'!$I15)=0,K$1&gt;='Periodische Zahlungen'!$J15,K$1&lt;='Periodische Zahlungen'!$F15),'Periodische Zahlungen'!$D15,0),"")</f>
        <v>150</v>
      </c>
      <c r="L19" s="32">
        <f ca="1">IFERROR(IF(AND(MOD(MONTH(L$1)+12-MONTH('Periodische Zahlungen'!$J15),'Periodische Zahlungen'!$I15)=0,L$1&gt;='Periodische Zahlungen'!$J15,L$1&lt;='Periodische Zahlungen'!$F15),'Periodische Zahlungen'!$D15,0),"")</f>
        <v>150</v>
      </c>
      <c r="M19" s="32">
        <f ca="1">IFERROR(IF(AND(MOD(MONTH(M$1)+12-MONTH('Periodische Zahlungen'!$J15),'Periodische Zahlungen'!$I15)=0,M$1&gt;='Periodische Zahlungen'!$J15,M$1&lt;='Periodische Zahlungen'!$F15),'Periodische Zahlungen'!$D15,0),"")</f>
        <v>150</v>
      </c>
      <c r="N19" s="32">
        <f ca="1">IFERROR(IF(AND(MOD(MONTH(N$1)+12-MONTH('Periodische Zahlungen'!$J15),'Periodische Zahlungen'!$I15)=0,N$1&gt;='Periodische Zahlungen'!$J15,N$1&lt;='Periodische Zahlungen'!$F15),'Periodische Zahlungen'!$D15,0),"")</f>
        <v>150</v>
      </c>
      <c r="O19" s="32">
        <f ca="1">IFERROR(IF(AND(MOD(MONTH(O$1)+12-MONTH('Periodische Zahlungen'!$J15),'Periodische Zahlungen'!$I15)=0,O$1&gt;='Periodische Zahlungen'!$J15,O$1&lt;='Periodische Zahlungen'!$F15),'Periodische Zahlungen'!$D15,0),"")</f>
        <v>150</v>
      </c>
      <c r="P19" s="32">
        <f ca="1">IFERROR(IF(AND(MOD(MONTH(P$1)+12-MONTH('Periodische Zahlungen'!$J15),'Periodische Zahlungen'!$I15)=0,P$1&gt;='Periodische Zahlungen'!$J15,P$1&lt;='Periodische Zahlungen'!$F15),'Periodische Zahlungen'!$D15,0),"")</f>
        <v>150</v>
      </c>
      <c r="Q19" s="32">
        <f ca="1">IFERROR(IF(AND(MOD(MONTH(Q$1)+12-MONTH('Periodische Zahlungen'!$J15),'Periodische Zahlungen'!$I15)=0,Q$1&gt;='Periodische Zahlungen'!$J15,Q$1&lt;='Periodische Zahlungen'!$F15),'Periodische Zahlungen'!$D15,0),"")</f>
        <v>150</v>
      </c>
      <c r="R19" s="32">
        <f ca="1">IFERROR(IF(AND(MOD(MONTH(R$1)+12-MONTH('Periodische Zahlungen'!$J15),'Periodische Zahlungen'!$I15)=0,R$1&gt;='Periodische Zahlungen'!$J15,R$1&lt;='Periodische Zahlungen'!$F15),'Periodische Zahlungen'!$D15,0),"")</f>
        <v>150</v>
      </c>
      <c r="S19" s="32">
        <f ca="1">IFERROR(IF(AND(MOD(MONTH(S$1)+12-MONTH('Periodische Zahlungen'!$J15),'Periodische Zahlungen'!$I15)=0,S$1&gt;='Periodische Zahlungen'!$J15,S$1&lt;='Periodische Zahlungen'!$F15),'Periodische Zahlungen'!$D15,0),"")</f>
        <v>150</v>
      </c>
      <c r="T19" s="32">
        <f ca="1">IFERROR(IF(AND(MOD(MONTH(T$1)+12-MONTH('Periodische Zahlungen'!$J15),'Periodische Zahlungen'!$I15)=0,T$1&gt;='Periodische Zahlungen'!$J15,T$1&lt;='Periodische Zahlungen'!$F15),'Periodische Zahlungen'!$D15,0),"")</f>
        <v>150</v>
      </c>
      <c r="U19" s="32">
        <f ca="1">IFERROR(IF(AND(MOD(MONTH(U$1)+12-MONTH('Periodische Zahlungen'!$J15),'Periodische Zahlungen'!$I15)=0,U$1&gt;='Periodische Zahlungen'!$J15,U$1&lt;='Periodische Zahlungen'!$F15),'Periodische Zahlungen'!$D15,0),"")</f>
        <v>150</v>
      </c>
      <c r="V19" s="32">
        <f ca="1">IFERROR(IF(AND(MOD(MONTH(V$1)+12-MONTH('Periodische Zahlungen'!$J15),'Periodische Zahlungen'!$I15)=0,V$1&gt;='Periodische Zahlungen'!$J15,V$1&lt;='Periodische Zahlungen'!$F15),'Periodische Zahlungen'!$D15,0),"")</f>
        <v>150</v>
      </c>
      <c r="W19" s="32">
        <f ca="1">IFERROR(IF(AND(MOD(MONTH(W$1)+12-MONTH('Periodische Zahlungen'!$J15),'Periodische Zahlungen'!$I15)=0,W$1&gt;='Periodische Zahlungen'!$J15,W$1&lt;='Periodische Zahlungen'!$F15),'Periodische Zahlungen'!$D15,0),"")</f>
        <v>150</v>
      </c>
      <c r="X19" s="32">
        <f ca="1">IFERROR(IF(AND(MOD(MONTH(X$1)+12-MONTH('Periodische Zahlungen'!$J15),'Periodische Zahlungen'!$I15)=0,X$1&gt;='Periodische Zahlungen'!$J15,X$1&lt;='Periodische Zahlungen'!$F15),'Periodische Zahlungen'!$D15,0),"")</f>
        <v>150</v>
      </c>
      <c r="Y19" s="32">
        <f ca="1">IFERROR(IF(AND(MOD(MONTH(Y$1)+12-MONTH('Periodische Zahlungen'!$J15),'Periodische Zahlungen'!$I15)=0,Y$1&gt;='Periodische Zahlungen'!$J15,Y$1&lt;='Periodische Zahlungen'!$F15),'Periodische Zahlungen'!$D15,0),"")</f>
        <v>150</v>
      </c>
      <c r="Z19" s="27">
        <f t="shared" ca="1" si="3"/>
        <v>3600</v>
      </c>
      <c r="AA19" s="27">
        <f t="shared" ca="1" si="4"/>
        <v>150</v>
      </c>
    </row>
    <row r="20" spans="1:27">
      <c r="A20" s="31" t="str">
        <f>IF('Periodische Zahlungen'!A16&lt;&gt;"",'Periodische Zahlungen'!A16&amp;" ("&amp;'Periodische Zahlungen'!C16&amp;" "&amp;TEXT('Periodische Zahlungen'!D16,"0.00")&amp;" ab "&amp;TEXT('Periodische Zahlungen'!E16,"MMM/JJJJ")&amp;")","")</f>
        <v>Telefon (Mobil) (Monatlich 80.00 ab Mär/2020)</v>
      </c>
      <c r="B20" s="32">
        <f ca="1">IFERROR(IF(AND(MOD(MONTH(B$1)+12-MONTH('Periodische Zahlungen'!$J16),'Periodische Zahlungen'!$I16)=0,B$1&gt;='Periodische Zahlungen'!$J16,B$1&lt;='Periodische Zahlungen'!$F16),'Periodische Zahlungen'!$D16,0),"")</f>
        <v>80</v>
      </c>
      <c r="C20" s="32">
        <f ca="1">IFERROR(IF(AND(MOD(MONTH(C$1)+12-MONTH('Periodische Zahlungen'!$J16),'Periodische Zahlungen'!$I16)=0,C$1&gt;='Periodische Zahlungen'!$J16,C$1&lt;='Periodische Zahlungen'!$F16),'Periodische Zahlungen'!$D16,0),"")</f>
        <v>80</v>
      </c>
      <c r="D20" s="32">
        <f ca="1">IFERROR(IF(AND(MOD(MONTH(D$1)+12-MONTH('Periodische Zahlungen'!$J16),'Periodische Zahlungen'!$I16)=0,D$1&gt;='Periodische Zahlungen'!$J16,D$1&lt;='Periodische Zahlungen'!$F16),'Periodische Zahlungen'!$D16,0),"")</f>
        <v>80</v>
      </c>
      <c r="E20" s="32">
        <f ca="1">IFERROR(IF(AND(MOD(MONTH(E$1)+12-MONTH('Periodische Zahlungen'!$J16),'Periodische Zahlungen'!$I16)=0,E$1&gt;='Periodische Zahlungen'!$J16,E$1&lt;='Periodische Zahlungen'!$F16),'Periodische Zahlungen'!$D16,0),"")</f>
        <v>80</v>
      </c>
      <c r="F20" s="32">
        <f ca="1">IFERROR(IF(AND(MOD(MONTH(F$1)+12-MONTH('Periodische Zahlungen'!$J16),'Periodische Zahlungen'!$I16)=0,F$1&gt;='Periodische Zahlungen'!$J16,F$1&lt;='Periodische Zahlungen'!$F16),'Periodische Zahlungen'!$D16,0),"")</f>
        <v>80</v>
      </c>
      <c r="G20" s="32">
        <f ca="1">IFERROR(IF(AND(MOD(MONTH(G$1)+12-MONTH('Periodische Zahlungen'!$J16),'Periodische Zahlungen'!$I16)=0,G$1&gt;='Periodische Zahlungen'!$J16,G$1&lt;='Periodische Zahlungen'!$F16),'Periodische Zahlungen'!$D16,0),"")</f>
        <v>80</v>
      </c>
      <c r="H20" s="32">
        <f ca="1">IFERROR(IF(AND(MOD(MONTH(H$1)+12-MONTH('Periodische Zahlungen'!$J16),'Periodische Zahlungen'!$I16)=0,H$1&gt;='Periodische Zahlungen'!$J16,H$1&lt;='Periodische Zahlungen'!$F16),'Periodische Zahlungen'!$D16,0),"")</f>
        <v>80</v>
      </c>
      <c r="I20" s="32">
        <f ca="1">IFERROR(IF(AND(MOD(MONTH(I$1)+12-MONTH('Periodische Zahlungen'!$J16),'Periodische Zahlungen'!$I16)=0,I$1&gt;='Periodische Zahlungen'!$J16,I$1&lt;='Periodische Zahlungen'!$F16),'Periodische Zahlungen'!$D16,0),"")</f>
        <v>80</v>
      </c>
      <c r="J20" s="32">
        <f ca="1">IFERROR(IF(AND(MOD(MONTH(J$1)+12-MONTH('Periodische Zahlungen'!$J16),'Periodische Zahlungen'!$I16)=0,J$1&gt;='Periodische Zahlungen'!$J16,J$1&lt;='Periodische Zahlungen'!$F16),'Periodische Zahlungen'!$D16,0),"")</f>
        <v>80</v>
      </c>
      <c r="K20" s="32">
        <f ca="1">IFERROR(IF(AND(MOD(MONTH(K$1)+12-MONTH('Periodische Zahlungen'!$J16),'Periodische Zahlungen'!$I16)=0,K$1&gt;='Periodische Zahlungen'!$J16,K$1&lt;='Periodische Zahlungen'!$F16),'Periodische Zahlungen'!$D16,0),"")</f>
        <v>80</v>
      </c>
      <c r="L20" s="32">
        <f ca="1">IFERROR(IF(AND(MOD(MONTH(L$1)+12-MONTH('Periodische Zahlungen'!$J16),'Periodische Zahlungen'!$I16)=0,L$1&gt;='Periodische Zahlungen'!$J16,L$1&lt;='Periodische Zahlungen'!$F16),'Periodische Zahlungen'!$D16,0),"")</f>
        <v>80</v>
      </c>
      <c r="M20" s="32">
        <f ca="1">IFERROR(IF(AND(MOD(MONTH(M$1)+12-MONTH('Periodische Zahlungen'!$J16),'Periodische Zahlungen'!$I16)=0,M$1&gt;='Periodische Zahlungen'!$J16,M$1&lt;='Periodische Zahlungen'!$F16),'Periodische Zahlungen'!$D16,0),"")</f>
        <v>80</v>
      </c>
      <c r="N20" s="32">
        <f ca="1">IFERROR(IF(AND(MOD(MONTH(N$1)+12-MONTH('Periodische Zahlungen'!$J16),'Periodische Zahlungen'!$I16)=0,N$1&gt;='Periodische Zahlungen'!$J16,N$1&lt;='Periodische Zahlungen'!$F16),'Periodische Zahlungen'!$D16,0),"")</f>
        <v>80</v>
      </c>
      <c r="O20" s="32">
        <f ca="1">IFERROR(IF(AND(MOD(MONTH(O$1)+12-MONTH('Periodische Zahlungen'!$J16),'Periodische Zahlungen'!$I16)=0,O$1&gt;='Periodische Zahlungen'!$J16,O$1&lt;='Periodische Zahlungen'!$F16),'Periodische Zahlungen'!$D16,0),"")</f>
        <v>80</v>
      </c>
      <c r="P20" s="32">
        <f ca="1">IFERROR(IF(AND(MOD(MONTH(P$1)+12-MONTH('Periodische Zahlungen'!$J16),'Periodische Zahlungen'!$I16)=0,P$1&gt;='Periodische Zahlungen'!$J16,P$1&lt;='Periodische Zahlungen'!$F16),'Periodische Zahlungen'!$D16,0),"")</f>
        <v>80</v>
      </c>
      <c r="Q20" s="32">
        <f ca="1">IFERROR(IF(AND(MOD(MONTH(Q$1)+12-MONTH('Periodische Zahlungen'!$J16),'Periodische Zahlungen'!$I16)=0,Q$1&gt;='Periodische Zahlungen'!$J16,Q$1&lt;='Periodische Zahlungen'!$F16),'Periodische Zahlungen'!$D16,0),"")</f>
        <v>80</v>
      </c>
      <c r="R20" s="32">
        <f ca="1">IFERROR(IF(AND(MOD(MONTH(R$1)+12-MONTH('Periodische Zahlungen'!$J16),'Periodische Zahlungen'!$I16)=0,R$1&gt;='Periodische Zahlungen'!$J16,R$1&lt;='Periodische Zahlungen'!$F16),'Periodische Zahlungen'!$D16,0),"")</f>
        <v>80</v>
      </c>
      <c r="S20" s="32">
        <f ca="1">IFERROR(IF(AND(MOD(MONTH(S$1)+12-MONTH('Periodische Zahlungen'!$J16),'Periodische Zahlungen'!$I16)=0,S$1&gt;='Periodische Zahlungen'!$J16,S$1&lt;='Periodische Zahlungen'!$F16),'Periodische Zahlungen'!$D16,0),"")</f>
        <v>80</v>
      </c>
      <c r="T20" s="32">
        <f ca="1">IFERROR(IF(AND(MOD(MONTH(T$1)+12-MONTH('Periodische Zahlungen'!$J16),'Periodische Zahlungen'!$I16)=0,T$1&gt;='Periodische Zahlungen'!$J16,T$1&lt;='Periodische Zahlungen'!$F16),'Periodische Zahlungen'!$D16,0),"")</f>
        <v>80</v>
      </c>
      <c r="U20" s="32">
        <f ca="1">IFERROR(IF(AND(MOD(MONTH(U$1)+12-MONTH('Periodische Zahlungen'!$J16),'Periodische Zahlungen'!$I16)=0,U$1&gt;='Periodische Zahlungen'!$J16,U$1&lt;='Periodische Zahlungen'!$F16),'Periodische Zahlungen'!$D16,0),"")</f>
        <v>80</v>
      </c>
      <c r="V20" s="32">
        <f ca="1">IFERROR(IF(AND(MOD(MONTH(V$1)+12-MONTH('Periodische Zahlungen'!$J16),'Periodische Zahlungen'!$I16)=0,V$1&gt;='Periodische Zahlungen'!$J16,V$1&lt;='Periodische Zahlungen'!$F16),'Periodische Zahlungen'!$D16,0),"")</f>
        <v>80</v>
      </c>
      <c r="W20" s="32">
        <f ca="1">IFERROR(IF(AND(MOD(MONTH(W$1)+12-MONTH('Periodische Zahlungen'!$J16),'Periodische Zahlungen'!$I16)=0,W$1&gt;='Periodische Zahlungen'!$J16,W$1&lt;='Periodische Zahlungen'!$F16),'Periodische Zahlungen'!$D16,0),"")</f>
        <v>80</v>
      </c>
      <c r="X20" s="32">
        <f ca="1">IFERROR(IF(AND(MOD(MONTH(X$1)+12-MONTH('Periodische Zahlungen'!$J16),'Periodische Zahlungen'!$I16)=0,X$1&gt;='Periodische Zahlungen'!$J16,X$1&lt;='Periodische Zahlungen'!$F16),'Periodische Zahlungen'!$D16,0),"")</f>
        <v>80</v>
      </c>
      <c r="Y20" s="32">
        <f ca="1">IFERROR(IF(AND(MOD(MONTH(Y$1)+12-MONTH('Periodische Zahlungen'!$J16),'Periodische Zahlungen'!$I16)=0,Y$1&gt;='Periodische Zahlungen'!$J16,Y$1&lt;='Periodische Zahlungen'!$F16),'Periodische Zahlungen'!$D16,0),"")</f>
        <v>80</v>
      </c>
      <c r="Z20" s="27">
        <f t="shared" ca="1" si="3"/>
        <v>1920</v>
      </c>
      <c r="AA20" s="27">
        <f t="shared" ca="1" si="4"/>
        <v>80</v>
      </c>
    </row>
    <row r="21" spans="1:27">
      <c r="A21" s="31" t="str">
        <f>IF('Periodische Zahlungen'!A17&lt;&gt;"",'Periodische Zahlungen'!A17&amp;" ("&amp;'Periodische Zahlungen'!C17&amp;" "&amp;TEXT('Periodische Zahlungen'!D17,"0.00")&amp;" ab "&amp;TEXT('Periodische Zahlungen'!E17,"MMM/JJJJ")&amp;")","")</f>
        <v>Versicherung - Gesschäftsversicherung (Jährlich 1500.00 ab Jan/2021)</v>
      </c>
      <c r="B21" s="32">
        <f ca="1">IFERROR(IF(AND(MOD(MONTH(B$1)+12-MONTH('Periodische Zahlungen'!$J17),'Periodische Zahlungen'!$I17)=0,B$1&gt;='Periodische Zahlungen'!$J17,B$1&lt;='Periodische Zahlungen'!$F17),'Periodische Zahlungen'!$D17,0),"")</f>
        <v>0</v>
      </c>
      <c r="C21" s="32">
        <f ca="1">IFERROR(IF(AND(MOD(MONTH(C$1)+12-MONTH('Periodische Zahlungen'!$J17),'Periodische Zahlungen'!$I17)=0,C$1&gt;='Periodische Zahlungen'!$J17,C$1&lt;='Periodische Zahlungen'!$F17),'Periodische Zahlungen'!$D17,0),"")</f>
        <v>0</v>
      </c>
      <c r="D21" s="32">
        <f ca="1">IFERROR(IF(AND(MOD(MONTH(D$1)+12-MONTH('Periodische Zahlungen'!$J17),'Periodische Zahlungen'!$I17)=0,D$1&gt;='Periodische Zahlungen'!$J17,D$1&lt;='Periodische Zahlungen'!$F17),'Periodische Zahlungen'!$D17,0),"")</f>
        <v>0</v>
      </c>
      <c r="E21" s="32">
        <f ca="1">IFERROR(IF(AND(MOD(MONTH(E$1)+12-MONTH('Periodische Zahlungen'!$J17),'Periodische Zahlungen'!$I17)=0,E$1&gt;='Periodische Zahlungen'!$J17,E$1&lt;='Periodische Zahlungen'!$F17),'Periodische Zahlungen'!$D17,0),"")</f>
        <v>0</v>
      </c>
      <c r="F21" s="32">
        <f ca="1">IFERROR(IF(AND(MOD(MONTH(F$1)+12-MONTH('Periodische Zahlungen'!$J17),'Periodische Zahlungen'!$I17)=0,F$1&gt;='Periodische Zahlungen'!$J17,F$1&lt;='Periodische Zahlungen'!$F17),'Periodische Zahlungen'!$D17,0),"")</f>
        <v>0</v>
      </c>
      <c r="G21" s="32">
        <f ca="1">IFERROR(IF(AND(MOD(MONTH(G$1)+12-MONTH('Periodische Zahlungen'!$J17),'Periodische Zahlungen'!$I17)=0,G$1&gt;='Periodische Zahlungen'!$J17,G$1&lt;='Periodische Zahlungen'!$F17),'Periodische Zahlungen'!$D17,0),"")</f>
        <v>0</v>
      </c>
      <c r="H21" s="32">
        <f ca="1">IFERROR(IF(AND(MOD(MONTH(H$1)+12-MONTH('Periodische Zahlungen'!$J17),'Periodische Zahlungen'!$I17)=0,H$1&gt;='Periodische Zahlungen'!$J17,H$1&lt;='Periodische Zahlungen'!$F17),'Periodische Zahlungen'!$D17,0),"")</f>
        <v>0</v>
      </c>
      <c r="I21" s="32">
        <f ca="1">IFERROR(IF(AND(MOD(MONTH(I$1)+12-MONTH('Periodische Zahlungen'!$J17),'Periodische Zahlungen'!$I17)=0,I$1&gt;='Periodische Zahlungen'!$J17,I$1&lt;='Periodische Zahlungen'!$F17),'Periodische Zahlungen'!$D17,0),"")</f>
        <v>1500</v>
      </c>
      <c r="J21" s="32">
        <f ca="1">IFERROR(IF(AND(MOD(MONTH(J$1)+12-MONTH('Periodische Zahlungen'!$J17),'Periodische Zahlungen'!$I17)=0,J$1&gt;='Periodische Zahlungen'!$J17,J$1&lt;='Periodische Zahlungen'!$F17),'Periodische Zahlungen'!$D17,0),"")</f>
        <v>0</v>
      </c>
      <c r="K21" s="32">
        <f ca="1">IFERROR(IF(AND(MOD(MONTH(K$1)+12-MONTH('Periodische Zahlungen'!$J17),'Periodische Zahlungen'!$I17)=0,K$1&gt;='Periodische Zahlungen'!$J17,K$1&lt;='Periodische Zahlungen'!$F17),'Periodische Zahlungen'!$D17,0),"")</f>
        <v>0</v>
      </c>
      <c r="L21" s="32">
        <f ca="1">IFERROR(IF(AND(MOD(MONTH(L$1)+12-MONTH('Periodische Zahlungen'!$J17),'Periodische Zahlungen'!$I17)=0,L$1&gt;='Periodische Zahlungen'!$J17,L$1&lt;='Periodische Zahlungen'!$F17),'Periodische Zahlungen'!$D17,0),"")</f>
        <v>0</v>
      </c>
      <c r="M21" s="32">
        <f ca="1">IFERROR(IF(AND(MOD(MONTH(M$1)+12-MONTH('Periodische Zahlungen'!$J17),'Periodische Zahlungen'!$I17)=0,M$1&gt;='Periodische Zahlungen'!$J17,M$1&lt;='Periodische Zahlungen'!$F17),'Periodische Zahlungen'!$D17,0),"")</f>
        <v>0</v>
      </c>
      <c r="N21" s="32">
        <f ca="1">IFERROR(IF(AND(MOD(MONTH(N$1)+12-MONTH('Periodische Zahlungen'!$J17),'Periodische Zahlungen'!$I17)=0,N$1&gt;='Periodische Zahlungen'!$J17,N$1&lt;='Periodische Zahlungen'!$F17),'Periodische Zahlungen'!$D17,0),"")</f>
        <v>0</v>
      </c>
      <c r="O21" s="32">
        <f ca="1">IFERROR(IF(AND(MOD(MONTH(O$1)+12-MONTH('Periodische Zahlungen'!$J17),'Periodische Zahlungen'!$I17)=0,O$1&gt;='Periodische Zahlungen'!$J17,O$1&lt;='Periodische Zahlungen'!$F17),'Periodische Zahlungen'!$D17,0),"")</f>
        <v>0</v>
      </c>
      <c r="P21" s="32">
        <f ca="1">IFERROR(IF(AND(MOD(MONTH(P$1)+12-MONTH('Periodische Zahlungen'!$J17),'Periodische Zahlungen'!$I17)=0,P$1&gt;='Periodische Zahlungen'!$J17,P$1&lt;='Periodische Zahlungen'!$F17),'Periodische Zahlungen'!$D17,0),"")</f>
        <v>0</v>
      </c>
      <c r="Q21" s="32">
        <f ca="1">IFERROR(IF(AND(MOD(MONTH(Q$1)+12-MONTH('Periodische Zahlungen'!$J17),'Periodische Zahlungen'!$I17)=0,Q$1&gt;='Periodische Zahlungen'!$J17,Q$1&lt;='Periodische Zahlungen'!$F17),'Periodische Zahlungen'!$D17,0),"")</f>
        <v>0</v>
      </c>
      <c r="R21" s="32">
        <f ca="1">IFERROR(IF(AND(MOD(MONTH(R$1)+12-MONTH('Periodische Zahlungen'!$J17),'Periodische Zahlungen'!$I17)=0,R$1&gt;='Periodische Zahlungen'!$J17,R$1&lt;='Periodische Zahlungen'!$F17),'Periodische Zahlungen'!$D17,0),"")</f>
        <v>0</v>
      </c>
      <c r="S21" s="32">
        <f ca="1">IFERROR(IF(AND(MOD(MONTH(S$1)+12-MONTH('Periodische Zahlungen'!$J17),'Periodische Zahlungen'!$I17)=0,S$1&gt;='Periodische Zahlungen'!$J17,S$1&lt;='Periodische Zahlungen'!$F17),'Periodische Zahlungen'!$D17,0),"")</f>
        <v>0</v>
      </c>
      <c r="T21" s="32">
        <f ca="1">IFERROR(IF(AND(MOD(MONTH(T$1)+12-MONTH('Periodische Zahlungen'!$J17),'Periodische Zahlungen'!$I17)=0,T$1&gt;='Periodische Zahlungen'!$J17,T$1&lt;='Periodische Zahlungen'!$F17),'Periodische Zahlungen'!$D17,0),"")</f>
        <v>0</v>
      </c>
      <c r="U21" s="32">
        <f ca="1">IFERROR(IF(AND(MOD(MONTH(U$1)+12-MONTH('Periodische Zahlungen'!$J17),'Periodische Zahlungen'!$I17)=0,U$1&gt;='Periodische Zahlungen'!$J17,U$1&lt;='Periodische Zahlungen'!$F17),'Periodische Zahlungen'!$D17,0),"")</f>
        <v>1500</v>
      </c>
      <c r="V21" s="32">
        <f ca="1">IFERROR(IF(AND(MOD(MONTH(V$1)+12-MONTH('Periodische Zahlungen'!$J17),'Periodische Zahlungen'!$I17)=0,V$1&gt;='Periodische Zahlungen'!$J17,V$1&lt;='Periodische Zahlungen'!$F17),'Periodische Zahlungen'!$D17,0),"")</f>
        <v>0</v>
      </c>
      <c r="W21" s="32">
        <f ca="1">IFERROR(IF(AND(MOD(MONTH(W$1)+12-MONTH('Periodische Zahlungen'!$J17),'Periodische Zahlungen'!$I17)=0,W$1&gt;='Periodische Zahlungen'!$J17,W$1&lt;='Periodische Zahlungen'!$F17),'Periodische Zahlungen'!$D17,0),"")</f>
        <v>0</v>
      </c>
      <c r="X21" s="32">
        <f ca="1">IFERROR(IF(AND(MOD(MONTH(X$1)+12-MONTH('Periodische Zahlungen'!$J17),'Periodische Zahlungen'!$I17)=0,X$1&gt;='Periodische Zahlungen'!$J17,X$1&lt;='Periodische Zahlungen'!$F17),'Periodische Zahlungen'!$D17,0),"")</f>
        <v>0</v>
      </c>
      <c r="Y21" s="32">
        <f ca="1">IFERROR(IF(AND(MOD(MONTH(Y$1)+12-MONTH('Periodische Zahlungen'!$J17),'Periodische Zahlungen'!$I17)=0,Y$1&gt;='Periodische Zahlungen'!$J17,Y$1&lt;='Periodische Zahlungen'!$F17),'Periodische Zahlungen'!$D17,0),"")</f>
        <v>0</v>
      </c>
      <c r="Z21" s="27">
        <f t="shared" ca="1" si="3"/>
        <v>3000</v>
      </c>
      <c r="AA21" s="27">
        <f t="shared" ca="1" si="4"/>
        <v>125</v>
      </c>
    </row>
    <row r="22" spans="1:27">
      <c r="A22" s="31" t="str">
        <f>IF('Periodische Zahlungen'!A18&lt;&gt;"",'Periodische Zahlungen'!A18&amp;" ("&amp;'Periodische Zahlungen'!C18&amp;" "&amp;TEXT('Periodische Zahlungen'!D18,"0.00")&amp;" ab "&amp;TEXT('Periodische Zahlungen'!E18,"MMM/JJJJ")&amp;")","")</f>
        <v>Wareneinkauf Regelsteuersatz (Monatlich 7750.00 ab Jan/2020)</v>
      </c>
      <c r="B22" s="32">
        <f ca="1">IFERROR(IF(AND(MOD(MONTH(B$1)+12-MONTH('Periodische Zahlungen'!$J18),'Periodische Zahlungen'!$I18)=0,B$1&gt;='Periodische Zahlungen'!$J18,B$1&lt;='Periodische Zahlungen'!$F18),'Periodische Zahlungen'!$D18,0),"")</f>
        <v>7750</v>
      </c>
      <c r="C22" s="32">
        <f ca="1">IFERROR(IF(AND(MOD(MONTH(C$1)+12-MONTH('Periodische Zahlungen'!$J18),'Periodische Zahlungen'!$I18)=0,C$1&gt;='Periodische Zahlungen'!$J18,C$1&lt;='Periodische Zahlungen'!$F18),'Periodische Zahlungen'!$D18,0),"")</f>
        <v>7750</v>
      </c>
      <c r="D22" s="32">
        <f ca="1">IFERROR(IF(AND(MOD(MONTH(D$1)+12-MONTH('Periodische Zahlungen'!$J18),'Periodische Zahlungen'!$I18)=0,D$1&gt;='Periodische Zahlungen'!$J18,D$1&lt;='Periodische Zahlungen'!$F18),'Periodische Zahlungen'!$D18,0),"")</f>
        <v>7750</v>
      </c>
      <c r="E22" s="32">
        <f ca="1">IFERROR(IF(AND(MOD(MONTH(E$1)+12-MONTH('Periodische Zahlungen'!$J18),'Periodische Zahlungen'!$I18)=0,E$1&gt;='Periodische Zahlungen'!$J18,E$1&lt;='Periodische Zahlungen'!$F18),'Periodische Zahlungen'!$D18,0),"")</f>
        <v>7750</v>
      </c>
      <c r="F22" s="32">
        <f ca="1">IFERROR(IF(AND(MOD(MONTH(F$1)+12-MONTH('Periodische Zahlungen'!$J18),'Periodische Zahlungen'!$I18)=0,F$1&gt;='Periodische Zahlungen'!$J18,F$1&lt;='Periodische Zahlungen'!$F18),'Periodische Zahlungen'!$D18,0),"")</f>
        <v>7750</v>
      </c>
      <c r="G22" s="32">
        <f ca="1">IFERROR(IF(AND(MOD(MONTH(G$1)+12-MONTH('Periodische Zahlungen'!$J18),'Periodische Zahlungen'!$I18)=0,G$1&gt;='Periodische Zahlungen'!$J18,G$1&lt;='Periodische Zahlungen'!$F18),'Periodische Zahlungen'!$D18,0),"")</f>
        <v>7750</v>
      </c>
      <c r="H22" s="32">
        <f ca="1">IFERROR(IF(AND(MOD(MONTH(H$1)+12-MONTH('Periodische Zahlungen'!$J18),'Periodische Zahlungen'!$I18)=0,H$1&gt;='Periodische Zahlungen'!$J18,H$1&lt;='Periodische Zahlungen'!$F18),'Periodische Zahlungen'!$D18,0),"")</f>
        <v>7750</v>
      </c>
      <c r="I22" s="32">
        <f ca="1">IFERROR(IF(AND(MOD(MONTH(I$1)+12-MONTH('Periodische Zahlungen'!$J18),'Periodische Zahlungen'!$I18)=0,I$1&gt;='Periodische Zahlungen'!$J18,I$1&lt;='Periodische Zahlungen'!$F18),'Periodische Zahlungen'!$D18,0),"")</f>
        <v>7750</v>
      </c>
      <c r="J22" s="32">
        <f ca="1">IFERROR(IF(AND(MOD(MONTH(J$1)+12-MONTH('Periodische Zahlungen'!$J18),'Periodische Zahlungen'!$I18)=0,J$1&gt;='Periodische Zahlungen'!$J18,J$1&lt;='Periodische Zahlungen'!$F18),'Periodische Zahlungen'!$D18,0),"")</f>
        <v>7750</v>
      </c>
      <c r="K22" s="32">
        <f ca="1">IFERROR(IF(AND(MOD(MONTH(K$1)+12-MONTH('Periodische Zahlungen'!$J18),'Periodische Zahlungen'!$I18)=0,K$1&gt;='Periodische Zahlungen'!$J18,K$1&lt;='Periodische Zahlungen'!$F18),'Periodische Zahlungen'!$D18,0),"")</f>
        <v>7750</v>
      </c>
      <c r="L22" s="32">
        <f ca="1">IFERROR(IF(AND(MOD(MONTH(L$1)+12-MONTH('Periodische Zahlungen'!$J18),'Periodische Zahlungen'!$I18)=0,L$1&gt;='Periodische Zahlungen'!$J18,L$1&lt;='Periodische Zahlungen'!$F18),'Periodische Zahlungen'!$D18,0),"")</f>
        <v>7750</v>
      </c>
      <c r="M22" s="32">
        <f ca="1">IFERROR(IF(AND(MOD(MONTH(M$1)+12-MONTH('Periodische Zahlungen'!$J18),'Periodische Zahlungen'!$I18)=0,M$1&gt;='Periodische Zahlungen'!$J18,M$1&lt;='Periodische Zahlungen'!$F18),'Periodische Zahlungen'!$D18,0),"")</f>
        <v>7750</v>
      </c>
      <c r="N22" s="32">
        <f ca="1">IFERROR(IF(AND(MOD(MONTH(N$1)+12-MONTH('Periodische Zahlungen'!$J18),'Periodische Zahlungen'!$I18)=0,N$1&gt;='Periodische Zahlungen'!$J18,N$1&lt;='Periodische Zahlungen'!$F18),'Periodische Zahlungen'!$D18,0),"")</f>
        <v>7750</v>
      </c>
      <c r="O22" s="32">
        <f ca="1">IFERROR(IF(AND(MOD(MONTH(O$1)+12-MONTH('Periodische Zahlungen'!$J18),'Periodische Zahlungen'!$I18)=0,O$1&gt;='Periodische Zahlungen'!$J18,O$1&lt;='Periodische Zahlungen'!$F18),'Periodische Zahlungen'!$D18,0),"")</f>
        <v>7750</v>
      </c>
      <c r="P22" s="32">
        <f ca="1">IFERROR(IF(AND(MOD(MONTH(P$1)+12-MONTH('Periodische Zahlungen'!$J18),'Periodische Zahlungen'!$I18)=0,P$1&gt;='Periodische Zahlungen'!$J18,P$1&lt;='Periodische Zahlungen'!$F18),'Periodische Zahlungen'!$D18,0),"")</f>
        <v>7750</v>
      </c>
      <c r="Q22" s="32">
        <f ca="1">IFERROR(IF(AND(MOD(MONTH(Q$1)+12-MONTH('Periodische Zahlungen'!$J18),'Periodische Zahlungen'!$I18)=0,Q$1&gt;='Periodische Zahlungen'!$J18,Q$1&lt;='Periodische Zahlungen'!$F18),'Periodische Zahlungen'!$D18,0),"")</f>
        <v>7750</v>
      </c>
      <c r="R22" s="32">
        <f ca="1">IFERROR(IF(AND(MOD(MONTH(R$1)+12-MONTH('Periodische Zahlungen'!$J18),'Periodische Zahlungen'!$I18)=0,R$1&gt;='Periodische Zahlungen'!$J18,R$1&lt;='Periodische Zahlungen'!$F18),'Periodische Zahlungen'!$D18,0),"")</f>
        <v>7750</v>
      </c>
      <c r="S22" s="32">
        <f ca="1">IFERROR(IF(AND(MOD(MONTH(S$1)+12-MONTH('Periodische Zahlungen'!$J18),'Periodische Zahlungen'!$I18)=0,S$1&gt;='Periodische Zahlungen'!$J18,S$1&lt;='Periodische Zahlungen'!$F18),'Periodische Zahlungen'!$D18,0),"")</f>
        <v>7750</v>
      </c>
      <c r="T22" s="32">
        <f ca="1">IFERROR(IF(AND(MOD(MONTH(T$1)+12-MONTH('Periodische Zahlungen'!$J18),'Periodische Zahlungen'!$I18)=0,T$1&gt;='Periodische Zahlungen'!$J18,T$1&lt;='Periodische Zahlungen'!$F18),'Periodische Zahlungen'!$D18,0),"")</f>
        <v>7750</v>
      </c>
      <c r="U22" s="32">
        <f ca="1">IFERROR(IF(AND(MOD(MONTH(U$1)+12-MONTH('Periodische Zahlungen'!$J18),'Periodische Zahlungen'!$I18)=0,U$1&gt;='Periodische Zahlungen'!$J18,U$1&lt;='Periodische Zahlungen'!$F18),'Periodische Zahlungen'!$D18,0),"")</f>
        <v>7750</v>
      </c>
      <c r="V22" s="32">
        <f ca="1">IFERROR(IF(AND(MOD(MONTH(V$1)+12-MONTH('Periodische Zahlungen'!$J18),'Periodische Zahlungen'!$I18)=0,V$1&gt;='Periodische Zahlungen'!$J18,V$1&lt;='Periodische Zahlungen'!$F18),'Periodische Zahlungen'!$D18,0),"")</f>
        <v>7750</v>
      </c>
      <c r="W22" s="32">
        <f ca="1">IFERROR(IF(AND(MOD(MONTH(W$1)+12-MONTH('Periodische Zahlungen'!$J18),'Periodische Zahlungen'!$I18)=0,W$1&gt;='Periodische Zahlungen'!$J18,W$1&lt;='Periodische Zahlungen'!$F18),'Periodische Zahlungen'!$D18,0),"")</f>
        <v>7750</v>
      </c>
      <c r="X22" s="32">
        <f ca="1">IFERROR(IF(AND(MOD(MONTH(X$1)+12-MONTH('Periodische Zahlungen'!$J18),'Periodische Zahlungen'!$I18)=0,X$1&gt;='Periodische Zahlungen'!$J18,X$1&lt;='Periodische Zahlungen'!$F18),'Periodische Zahlungen'!$D18,0),"")</f>
        <v>7750</v>
      </c>
      <c r="Y22" s="32">
        <f ca="1">IFERROR(IF(AND(MOD(MONTH(Y$1)+12-MONTH('Periodische Zahlungen'!$J18),'Periodische Zahlungen'!$I18)=0,Y$1&gt;='Periodische Zahlungen'!$J18,Y$1&lt;='Periodische Zahlungen'!$F18),'Periodische Zahlungen'!$D18,0),"")</f>
        <v>7750</v>
      </c>
      <c r="Z22" s="27">
        <f t="shared" ca="1" si="3"/>
        <v>186000</v>
      </c>
      <c r="AA22" s="27">
        <f t="shared" ca="1" si="4"/>
        <v>7750</v>
      </c>
    </row>
    <row r="23" spans="1:27">
      <c r="A23" s="31" t="str">
        <f>IF('Periodische Zahlungen'!A19&lt;&gt;"",'Periodische Zahlungen'!A19&amp;" ("&amp;'Periodische Zahlungen'!C19&amp;" "&amp;TEXT('Periodische Zahlungen'!D19,"0.00")&amp;" ab "&amp;TEXT('Periodische Zahlungen'!E19,"MMM/JJJJ")&amp;")","")</f>
        <v>Wareneinkauf reduzierter Steuersatz (Monatlich 250.00 ab Jan/2020)</v>
      </c>
      <c r="B23" s="32">
        <f ca="1">IFERROR(IF(AND(MOD(MONTH(B$1)+12-MONTH('Periodische Zahlungen'!$J19),'Periodische Zahlungen'!$I19)=0,B$1&gt;='Periodische Zahlungen'!$J19,B$1&lt;='Periodische Zahlungen'!$F19),'Periodische Zahlungen'!$D19,0),"")</f>
        <v>250</v>
      </c>
      <c r="C23" s="32">
        <f ca="1">IFERROR(IF(AND(MOD(MONTH(C$1)+12-MONTH('Periodische Zahlungen'!$J19),'Periodische Zahlungen'!$I19)=0,C$1&gt;='Periodische Zahlungen'!$J19,C$1&lt;='Periodische Zahlungen'!$F19),'Periodische Zahlungen'!$D19,0),"")</f>
        <v>250</v>
      </c>
      <c r="D23" s="32">
        <f ca="1">IFERROR(IF(AND(MOD(MONTH(D$1)+12-MONTH('Periodische Zahlungen'!$J19),'Periodische Zahlungen'!$I19)=0,D$1&gt;='Periodische Zahlungen'!$J19,D$1&lt;='Periodische Zahlungen'!$F19),'Periodische Zahlungen'!$D19,0),"")</f>
        <v>250</v>
      </c>
      <c r="E23" s="32">
        <f ca="1">IFERROR(IF(AND(MOD(MONTH(E$1)+12-MONTH('Periodische Zahlungen'!$J19),'Periodische Zahlungen'!$I19)=0,E$1&gt;='Periodische Zahlungen'!$J19,E$1&lt;='Periodische Zahlungen'!$F19),'Periodische Zahlungen'!$D19,0),"")</f>
        <v>250</v>
      </c>
      <c r="F23" s="32">
        <f ca="1">IFERROR(IF(AND(MOD(MONTH(F$1)+12-MONTH('Periodische Zahlungen'!$J19),'Periodische Zahlungen'!$I19)=0,F$1&gt;='Periodische Zahlungen'!$J19,F$1&lt;='Periodische Zahlungen'!$F19),'Periodische Zahlungen'!$D19,0),"")</f>
        <v>250</v>
      </c>
      <c r="G23" s="32">
        <f ca="1">IFERROR(IF(AND(MOD(MONTH(G$1)+12-MONTH('Periodische Zahlungen'!$J19),'Periodische Zahlungen'!$I19)=0,G$1&gt;='Periodische Zahlungen'!$J19,G$1&lt;='Periodische Zahlungen'!$F19),'Periodische Zahlungen'!$D19,0),"")</f>
        <v>250</v>
      </c>
      <c r="H23" s="32">
        <f ca="1">IFERROR(IF(AND(MOD(MONTH(H$1)+12-MONTH('Periodische Zahlungen'!$J19),'Periodische Zahlungen'!$I19)=0,H$1&gt;='Periodische Zahlungen'!$J19,H$1&lt;='Periodische Zahlungen'!$F19),'Periodische Zahlungen'!$D19,0),"")</f>
        <v>250</v>
      </c>
      <c r="I23" s="32">
        <f ca="1">IFERROR(IF(AND(MOD(MONTH(I$1)+12-MONTH('Periodische Zahlungen'!$J19),'Periodische Zahlungen'!$I19)=0,I$1&gt;='Periodische Zahlungen'!$J19,I$1&lt;='Periodische Zahlungen'!$F19),'Periodische Zahlungen'!$D19,0),"")</f>
        <v>250</v>
      </c>
      <c r="J23" s="32">
        <f ca="1">IFERROR(IF(AND(MOD(MONTH(J$1)+12-MONTH('Periodische Zahlungen'!$J19),'Periodische Zahlungen'!$I19)=0,J$1&gt;='Periodische Zahlungen'!$J19,J$1&lt;='Periodische Zahlungen'!$F19),'Periodische Zahlungen'!$D19,0),"")</f>
        <v>250</v>
      </c>
      <c r="K23" s="32">
        <f ca="1">IFERROR(IF(AND(MOD(MONTH(K$1)+12-MONTH('Periodische Zahlungen'!$J19),'Periodische Zahlungen'!$I19)=0,K$1&gt;='Periodische Zahlungen'!$J19,K$1&lt;='Periodische Zahlungen'!$F19),'Periodische Zahlungen'!$D19,0),"")</f>
        <v>250</v>
      </c>
      <c r="L23" s="32">
        <f ca="1">IFERROR(IF(AND(MOD(MONTH(L$1)+12-MONTH('Periodische Zahlungen'!$J19),'Periodische Zahlungen'!$I19)=0,L$1&gt;='Periodische Zahlungen'!$J19,L$1&lt;='Periodische Zahlungen'!$F19),'Periodische Zahlungen'!$D19,0),"")</f>
        <v>250</v>
      </c>
      <c r="M23" s="32">
        <f ca="1">IFERROR(IF(AND(MOD(MONTH(M$1)+12-MONTH('Periodische Zahlungen'!$J19),'Periodische Zahlungen'!$I19)=0,M$1&gt;='Periodische Zahlungen'!$J19,M$1&lt;='Periodische Zahlungen'!$F19),'Periodische Zahlungen'!$D19,0),"")</f>
        <v>250</v>
      </c>
      <c r="N23" s="32">
        <f ca="1">IFERROR(IF(AND(MOD(MONTH(N$1)+12-MONTH('Periodische Zahlungen'!$J19),'Periodische Zahlungen'!$I19)=0,N$1&gt;='Periodische Zahlungen'!$J19,N$1&lt;='Periodische Zahlungen'!$F19),'Periodische Zahlungen'!$D19,0),"")</f>
        <v>250</v>
      </c>
      <c r="O23" s="32">
        <f ca="1">IFERROR(IF(AND(MOD(MONTH(O$1)+12-MONTH('Periodische Zahlungen'!$J19),'Periodische Zahlungen'!$I19)=0,O$1&gt;='Periodische Zahlungen'!$J19,O$1&lt;='Periodische Zahlungen'!$F19),'Periodische Zahlungen'!$D19,0),"")</f>
        <v>250</v>
      </c>
      <c r="P23" s="32">
        <f ca="1">IFERROR(IF(AND(MOD(MONTH(P$1)+12-MONTH('Periodische Zahlungen'!$J19),'Periodische Zahlungen'!$I19)=0,P$1&gt;='Periodische Zahlungen'!$J19,P$1&lt;='Periodische Zahlungen'!$F19),'Periodische Zahlungen'!$D19,0),"")</f>
        <v>250</v>
      </c>
      <c r="Q23" s="32">
        <f ca="1">IFERROR(IF(AND(MOD(MONTH(Q$1)+12-MONTH('Periodische Zahlungen'!$J19),'Periodische Zahlungen'!$I19)=0,Q$1&gt;='Periodische Zahlungen'!$J19,Q$1&lt;='Periodische Zahlungen'!$F19),'Periodische Zahlungen'!$D19,0),"")</f>
        <v>250</v>
      </c>
      <c r="R23" s="32">
        <f ca="1">IFERROR(IF(AND(MOD(MONTH(R$1)+12-MONTH('Periodische Zahlungen'!$J19),'Periodische Zahlungen'!$I19)=0,R$1&gt;='Periodische Zahlungen'!$J19,R$1&lt;='Periodische Zahlungen'!$F19),'Periodische Zahlungen'!$D19,0),"")</f>
        <v>250</v>
      </c>
      <c r="S23" s="32">
        <f ca="1">IFERROR(IF(AND(MOD(MONTH(S$1)+12-MONTH('Periodische Zahlungen'!$J19),'Periodische Zahlungen'!$I19)=0,S$1&gt;='Periodische Zahlungen'!$J19,S$1&lt;='Periodische Zahlungen'!$F19),'Periodische Zahlungen'!$D19,0),"")</f>
        <v>250</v>
      </c>
      <c r="T23" s="32">
        <f ca="1">IFERROR(IF(AND(MOD(MONTH(T$1)+12-MONTH('Periodische Zahlungen'!$J19),'Periodische Zahlungen'!$I19)=0,T$1&gt;='Periodische Zahlungen'!$J19,T$1&lt;='Periodische Zahlungen'!$F19),'Periodische Zahlungen'!$D19,0),"")</f>
        <v>250</v>
      </c>
      <c r="U23" s="32">
        <f ca="1">IFERROR(IF(AND(MOD(MONTH(U$1)+12-MONTH('Periodische Zahlungen'!$J19),'Periodische Zahlungen'!$I19)=0,U$1&gt;='Periodische Zahlungen'!$J19,U$1&lt;='Periodische Zahlungen'!$F19),'Periodische Zahlungen'!$D19,0),"")</f>
        <v>250</v>
      </c>
      <c r="V23" s="32">
        <f ca="1">IFERROR(IF(AND(MOD(MONTH(V$1)+12-MONTH('Periodische Zahlungen'!$J19),'Periodische Zahlungen'!$I19)=0,V$1&gt;='Periodische Zahlungen'!$J19,V$1&lt;='Periodische Zahlungen'!$F19),'Periodische Zahlungen'!$D19,0),"")</f>
        <v>250</v>
      </c>
      <c r="W23" s="32">
        <f ca="1">IFERROR(IF(AND(MOD(MONTH(W$1)+12-MONTH('Periodische Zahlungen'!$J19),'Periodische Zahlungen'!$I19)=0,W$1&gt;='Periodische Zahlungen'!$J19,W$1&lt;='Periodische Zahlungen'!$F19),'Periodische Zahlungen'!$D19,0),"")</f>
        <v>250</v>
      </c>
      <c r="X23" s="32">
        <f ca="1">IFERROR(IF(AND(MOD(MONTH(X$1)+12-MONTH('Periodische Zahlungen'!$J19),'Periodische Zahlungen'!$I19)=0,X$1&gt;='Periodische Zahlungen'!$J19,X$1&lt;='Periodische Zahlungen'!$F19),'Periodische Zahlungen'!$D19,0),"")</f>
        <v>250</v>
      </c>
      <c r="Y23" s="32">
        <f ca="1">IFERROR(IF(AND(MOD(MONTH(Y$1)+12-MONTH('Periodische Zahlungen'!$J19),'Periodische Zahlungen'!$I19)=0,Y$1&gt;='Periodische Zahlungen'!$J19,Y$1&lt;='Periodische Zahlungen'!$F19),'Periodische Zahlungen'!$D19,0),"")</f>
        <v>250</v>
      </c>
      <c r="Z23" s="27">
        <f t="shared" ca="1" si="3"/>
        <v>6000</v>
      </c>
      <c r="AA23" s="27">
        <f t="shared" ca="1" si="4"/>
        <v>250</v>
      </c>
    </row>
    <row r="24" spans="1:27">
      <c r="A24" s="31" t="str">
        <f>IF('Periodische Zahlungen'!A20&lt;&gt;"",'Periodische Zahlungen'!A20&amp;" ("&amp;'Periodische Zahlungen'!C20&amp;" "&amp;TEXT('Periodische Zahlungen'!D20,"0.00")&amp;" ab "&amp;TEXT('Periodische Zahlungen'!E20,"MMM/JJJJ")&amp;")","")</f>
        <v>Weihnachtspräsent für Mitarbeiter (Jährlich 700.00 ab Dez/2020)</v>
      </c>
      <c r="B24" s="32">
        <f ca="1">IFERROR(IF(AND(MOD(MONTH(B$1)+12-MONTH('Periodische Zahlungen'!$J20),'Periodische Zahlungen'!$I20)=0,B$1&gt;='Periodische Zahlungen'!$J20,B$1&lt;='Periodische Zahlungen'!$F20),'Periodische Zahlungen'!$D20,0),"")</f>
        <v>0</v>
      </c>
      <c r="C24" s="32">
        <f ca="1">IFERROR(IF(AND(MOD(MONTH(C$1)+12-MONTH('Periodische Zahlungen'!$J20),'Periodische Zahlungen'!$I20)=0,C$1&gt;='Periodische Zahlungen'!$J20,C$1&lt;='Periodische Zahlungen'!$F20),'Periodische Zahlungen'!$D20,0),"")</f>
        <v>0</v>
      </c>
      <c r="D24" s="32">
        <f ca="1">IFERROR(IF(AND(MOD(MONTH(D$1)+12-MONTH('Periodische Zahlungen'!$J20),'Periodische Zahlungen'!$I20)=0,D$1&gt;='Periodische Zahlungen'!$J20,D$1&lt;='Periodische Zahlungen'!$F20),'Periodische Zahlungen'!$D20,0),"")</f>
        <v>0</v>
      </c>
      <c r="E24" s="32">
        <f ca="1">IFERROR(IF(AND(MOD(MONTH(E$1)+12-MONTH('Periodische Zahlungen'!$J20),'Periodische Zahlungen'!$I20)=0,E$1&gt;='Periodische Zahlungen'!$J20,E$1&lt;='Periodische Zahlungen'!$F20),'Periodische Zahlungen'!$D20,0),"")</f>
        <v>0</v>
      </c>
      <c r="F24" s="32">
        <f ca="1">IFERROR(IF(AND(MOD(MONTH(F$1)+12-MONTH('Periodische Zahlungen'!$J20),'Periodische Zahlungen'!$I20)=0,F$1&gt;='Periodische Zahlungen'!$J20,F$1&lt;='Periodische Zahlungen'!$F20),'Periodische Zahlungen'!$D20,0),"")</f>
        <v>0</v>
      </c>
      <c r="G24" s="32">
        <f ca="1">IFERROR(IF(AND(MOD(MONTH(G$1)+12-MONTH('Periodische Zahlungen'!$J20),'Periodische Zahlungen'!$I20)=0,G$1&gt;='Periodische Zahlungen'!$J20,G$1&lt;='Periodische Zahlungen'!$F20),'Periodische Zahlungen'!$D20,0),"")</f>
        <v>0</v>
      </c>
      <c r="H24" s="32">
        <f ca="1">IFERROR(IF(AND(MOD(MONTH(H$1)+12-MONTH('Periodische Zahlungen'!$J20),'Periodische Zahlungen'!$I20)=0,H$1&gt;='Periodische Zahlungen'!$J20,H$1&lt;='Periodische Zahlungen'!$F20),'Periodische Zahlungen'!$D20,0),"")</f>
        <v>700</v>
      </c>
      <c r="I24" s="32">
        <f ca="1">IFERROR(IF(AND(MOD(MONTH(I$1)+12-MONTH('Periodische Zahlungen'!$J20),'Periodische Zahlungen'!$I20)=0,I$1&gt;='Periodische Zahlungen'!$J20,I$1&lt;='Periodische Zahlungen'!$F20),'Periodische Zahlungen'!$D20,0),"")</f>
        <v>0</v>
      </c>
      <c r="J24" s="32">
        <f ca="1">IFERROR(IF(AND(MOD(MONTH(J$1)+12-MONTH('Periodische Zahlungen'!$J20),'Periodische Zahlungen'!$I20)=0,J$1&gt;='Periodische Zahlungen'!$J20,J$1&lt;='Periodische Zahlungen'!$F20),'Periodische Zahlungen'!$D20,0),"")</f>
        <v>0</v>
      </c>
      <c r="K24" s="32">
        <f ca="1">IFERROR(IF(AND(MOD(MONTH(K$1)+12-MONTH('Periodische Zahlungen'!$J20),'Periodische Zahlungen'!$I20)=0,K$1&gt;='Periodische Zahlungen'!$J20,K$1&lt;='Periodische Zahlungen'!$F20),'Periodische Zahlungen'!$D20,0),"")</f>
        <v>0</v>
      </c>
      <c r="L24" s="32">
        <f ca="1">IFERROR(IF(AND(MOD(MONTH(L$1)+12-MONTH('Periodische Zahlungen'!$J20),'Periodische Zahlungen'!$I20)=0,L$1&gt;='Periodische Zahlungen'!$J20,L$1&lt;='Periodische Zahlungen'!$F20),'Periodische Zahlungen'!$D20,0),"")</f>
        <v>0</v>
      </c>
      <c r="M24" s="32">
        <f ca="1">IFERROR(IF(AND(MOD(MONTH(M$1)+12-MONTH('Periodische Zahlungen'!$J20),'Periodische Zahlungen'!$I20)=0,M$1&gt;='Periodische Zahlungen'!$J20,M$1&lt;='Periodische Zahlungen'!$F20),'Periodische Zahlungen'!$D20,0),"")</f>
        <v>0</v>
      </c>
      <c r="N24" s="32">
        <f ca="1">IFERROR(IF(AND(MOD(MONTH(N$1)+12-MONTH('Periodische Zahlungen'!$J20),'Periodische Zahlungen'!$I20)=0,N$1&gt;='Periodische Zahlungen'!$J20,N$1&lt;='Periodische Zahlungen'!$F20),'Periodische Zahlungen'!$D20,0),"")</f>
        <v>0</v>
      </c>
      <c r="O24" s="32">
        <f ca="1">IFERROR(IF(AND(MOD(MONTH(O$1)+12-MONTH('Periodische Zahlungen'!$J20),'Periodische Zahlungen'!$I20)=0,O$1&gt;='Periodische Zahlungen'!$J20,O$1&lt;='Periodische Zahlungen'!$F20),'Periodische Zahlungen'!$D20,0),"")</f>
        <v>0</v>
      </c>
      <c r="P24" s="32">
        <f ca="1">IFERROR(IF(AND(MOD(MONTH(P$1)+12-MONTH('Periodische Zahlungen'!$J20),'Periodische Zahlungen'!$I20)=0,P$1&gt;='Periodische Zahlungen'!$J20,P$1&lt;='Periodische Zahlungen'!$F20),'Periodische Zahlungen'!$D20,0),"")</f>
        <v>0</v>
      </c>
      <c r="Q24" s="32">
        <f ca="1">IFERROR(IF(AND(MOD(MONTH(Q$1)+12-MONTH('Periodische Zahlungen'!$J20),'Periodische Zahlungen'!$I20)=0,Q$1&gt;='Periodische Zahlungen'!$J20,Q$1&lt;='Periodische Zahlungen'!$F20),'Periodische Zahlungen'!$D20,0),"")</f>
        <v>0</v>
      </c>
      <c r="R24" s="32">
        <f ca="1">IFERROR(IF(AND(MOD(MONTH(R$1)+12-MONTH('Periodische Zahlungen'!$J20),'Periodische Zahlungen'!$I20)=0,R$1&gt;='Periodische Zahlungen'!$J20,R$1&lt;='Periodische Zahlungen'!$F20),'Periodische Zahlungen'!$D20,0),"")</f>
        <v>0</v>
      </c>
      <c r="S24" s="32">
        <f ca="1">IFERROR(IF(AND(MOD(MONTH(S$1)+12-MONTH('Periodische Zahlungen'!$J20),'Periodische Zahlungen'!$I20)=0,S$1&gt;='Periodische Zahlungen'!$J20,S$1&lt;='Periodische Zahlungen'!$F20),'Periodische Zahlungen'!$D20,0),"")</f>
        <v>0</v>
      </c>
      <c r="T24" s="32">
        <f ca="1">IFERROR(IF(AND(MOD(MONTH(T$1)+12-MONTH('Periodische Zahlungen'!$J20),'Periodische Zahlungen'!$I20)=0,T$1&gt;='Periodische Zahlungen'!$J20,T$1&lt;='Periodische Zahlungen'!$F20),'Periodische Zahlungen'!$D20,0),"")</f>
        <v>700</v>
      </c>
      <c r="U24" s="32">
        <f ca="1">IFERROR(IF(AND(MOD(MONTH(U$1)+12-MONTH('Periodische Zahlungen'!$J20),'Periodische Zahlungen'!$I20)=0,U$1&gt;='Periodische Zahlungen'!$J20,U$1&lt;='Periodische Zahlungen'!$F20),'Periodische Zahlungen'!$D20,0),"")</f>
        <v>0</v>
      </c>
      <c r="V24" s="32">
        <f ca="1">IFERROR(IF(AND(MOD(MONTH(V$1)+12-MONTH('Periodische Zahlungen'!$J20),'Periodische Zahlungen'!$I20)=0,V$1&gt;='Periodische Zahlungen'!$J20,V$1&lt;='Periodische Zahlungen'!$F20),'Periodische Zahlungen'!$D20,0),"")</f>
        <v>0</v>
      </c>
      <c r="W24" s="32">
        <f ca="1">IFERROR(IF(AND(MOD(MONTH(W$1)+12-MONTH('Periodische Zahlungen'!$J20),'Periodische Zahlungen'!$I20)=0,W$1&gt;='Periodische Zahlungen'!$J20,W$1&lt;='Periodische Zahlungen'!$F20),'Periodische Zahlungen'!$D20,0),"")</f>
        <v>0</v>
      </c>
      <c r="X24" s="32">
        <f ca="1">IFERROR(IF(AND(MOD(MONTH(X$1)+12-MONTH('Periodische Zahlungen'!$J20),'Periodische Zahlungen'!$I20)=0,X$1&gt;='Periodische Zahlungen'!$J20,X$1&lt;='Periodische Zahlungen'!$F20),'Periodische Zahlungen'!$D20,0),"")</f>
        <v>0</v>
      </c>
      <c r="Y24" s="32">
        <f ca="1">IFERROR(IF(AND(MOD(MONTH(Y$1)+12-MONTH('Periodische Zahlungen'!$J20),'Periodische Zahlungen'!$I20)=0,Y$1&gt;='Periodische Zahlungen'!$J20,Y$1&lt;='Periodische Zahlungen'!$F20),'Periodische Zahlungen'!$D20,0),"")</f>
        <v>0</v>
      </c>
      <c r="Z24" s="27">
        <f t="shared" ca="1" si="3"/>
        <v>1400</v>
      </c>
      <c r="AA24" s="27">
        <f t="shared" ca="1" si="4"/>
        <v>58.333333333333336</v>
      </c>
    </row>
    <row r="25" spans="1:27">
      <c r="A25" s="31" t="str">
        <f>IF('Periodische Zahlungen'!A21&lt;&gt;"",'Periodische Zahlungen'!A21&amp;" ("&amp;'Periodische Zahlungen'!C21&amp;" "&amp;TEXT('Periodische Zahlungen'!D21,"0.00")&amp;" ab "&amp;TEXT('Periodische Zahlungen'!E21,"MMM/JJJJ")&amp;")","")</f>
        <v/>
      </c>
      <c r="B25" s="32" t="str">
        <f ca="1">IFERROR(IF(AND(MOD(MONTH(B$1)+12-MONTH('Periodische Zahlungen'!$J21),'Periodische Zahlungen'!$I21)=0,B$1&gt;='Periodische Zahlungen'!$J21,B$1&lt;='Periodische Zahlungen'!$F21),'Periodische Zahlungen'!$D21,0),"")</f>
        <v/>
      </c>
      <c r="C25" s="32" t="str">
        <f ca="1">IFERROR(IF(AND(MOD(MONTH(C$1)+12-MONTH('Periodische Zahlungen'!$J21),'Periodische Zahlungen'!$I21)=0,C$1&gt;='Periodische Zahlungen'!$J21,C$1&lt;='Periodische Zahlungen'!$F21),'Periodische Zahlungen'!$D21,0),"")</f>
        <v/>
      </c>
      <c r="D25" s="32" t="str">
        <f ca="1">IFERROR(IF(AND(MOD(MONTH(D$1)+12-MONTH('Periodische Zahlungen'!$J21),'Periodische Zahlungen'!$I21)=0,D$1&gt;='Periodische Zahlungen'!$J21,D$1&lt;='Periodische Zahlungen'!$F21),'Periodische Zahlungen'!$D21,0),"")</f>
        <v/>
      </c>
      <c r="E25" s="32" t="str">
        <f ca="1">IFERROR(IF(AND(MOD(MONTH(E$1)+12-MONTH('Periodische Zahlungen'!$J21),'Periodische Zahlungen'!$I21)=0,E$1&gt;='Periodische Zahlungen'!$J21,E$1&lt;='Periodische Zahlungen'!$F21),'Periodische Zahlungen'!$D21,0),"")</f>
        <v/>
      </c>
      <c r="F25" s="32" t="str">
        <f ca="1">IFERROR(IF(AND(MOD(MONTH(F$1)+12-MONTH('Periodische Zahlungen'!$J21),'Periodische Zahlungen'!$I21)=0,F$1&gt;='Periodische Zahlungen'!$J21,F$1&lt;='Periodische Zahlungen'!$F21),'Periodische Zahlungen'!$D21,0),"")</f>
        <v/>
      </c>
      <c r="G25" s="32" t="str">
        <f ca="1">IFERROR(IF(AND(MOD(MONTH(G$1)+12-MONTH('Periodische Zahlungen'!$J21),'Periodische Zahlungen'!$I21)=0,G$1&gt;='Periodische Zahlungen'!$J21,G$1&lt;='Periodische Zahlungen'!$F21),'Periodische Zahlungen'!$D21,0),"")</f>
        <v/>
      </c>
      <c r="H25" s="32" t="str">
        <f ca="1">IFERROR(IF(AND(MOD(MONTH(H$1)+12-MONTH('Periodische Zahlungen'!$J21),'Periodische Zahlungen'!$I21)=0,H$1&gt;='Periodische Zahlungen'!$J21,H$1&lt;='Periodische Zahlungen'!$F21),'Periodische Zahlungen'!$D21,0),"")</f>
        <v/>
      </c>
      <c r="I25" s="32" t="str">
        <f ca="1">IFERROR(IF(AND(MOD(MONTH(I$1)+12-MONTH('Periodische Zahlungen'!$J21),'Periodische Zahlungen'!$I21)=0,I$1&gt;='Periodische Zahlungen'!$J21,I$1&lt;='Periodische Zahlungen'!$F21),'Periodische Zahlungen'!$D21,0),"")</f>
        <v/>
      </c>
      <c r="J25" s="32" t="str">
        <f ca="1">IFERROR(IF(AND(MOD(MONTH(J$1)+12-MONTH('Periodische Zahlungen'!$J21),'Periodische Zahlungen'!$I21)=0,J$1&gt;='Periodische Zahlungen'!$J21,J$1&lt;='Periodische Zahlungen'!$F21),'Periodische Zahlungen'!$D21,0),"")</f>
        <v/>
      </c>
      <c r="K25" s="32" t="str">
        <f ca="1">IFERROR(IF(AND(MOD(MONTH(K$1)+12-MONTH('Periodische Zahlungen'!$J21),'Periodische Zahlungen'!$I21)=0,K$1&gt;='Periodische Zahlungen'!$J21,K$1&lt;='Periodische Zahlungen'!$F21),'Periodische Zahlungen'!$D21,0),"")</f>
        <v/>
      </c>
      <c r="L25" s="32" t="str">
        <f ca="1">IFERROR(IF(AND(MOD(MONTH(L$1)+12-MONTH('Periodische Zahlungen'!$J21),'Periodische Zahlungen'!$I21)=0,L$1&gt;='Periodische Zahlungen'!$J21,L$1&lt;='Periodische Zahlungen'!$F21),'Periodische Zahlungen'!$D21,0),"")</f>
        <v/>
      </c>
      <c r="M25" s="32" t="str">
        <f ca="1">IFERROR(IF(AND(MOD(MONTH(M$1)+12-MONTH('Periodische Zahlungen'!$J21),'Periodische Zahlungen'!$I21)=0,M$1&gt;='Periodische Zahlungen'!$J21,M$1&lt;='Periodische Zahlungen'!$F21),'Periodische Zahlungen'!$D21,0),"")</f>
        <v/>
      </c>
      <c r="N25" s="32" t="str">
        <f ca="1">IFERROR(IF(AND(MOD(MONTH(N$1)+12-MONTH('Periodische Zahlungen'!$J21),'Periodische Zahlungen'!$I21)=0,N$1&gt;='Periodische Zahlungen'!$J21,N$1&lt;='Periodische Zahlungen'!$F21),'Periodische Zahlungen'!$D21,0),"")</f>
        <v/>
      </c>
      <c r="O25" s="32" t="str">
        <f ca="1">IFERROR(IF(AND(MOD(MONTH(O$1)+12-MONTH('Periodische Zahlungen'!$J21),'Periodische Zahlungen'!$I21)=0,O$1&gt;='Periodische Zahlungen'!$J21,O$1&lt;='Periodische Zahlungen'!$F21),'Periodische Zahlungen'!$D21,0),"")</f>
        <v/>
      </c>
      <c r="P25" s="32" t="str">
        <f ca="1">IFERROR(IF(AND(MOD(MONTH(P$1)+12-MONTH('Periodische Zahlungen'!$J21),'Periodische Zahlungen'!$I21)=0,P$1&gt;='Periodische Zahlungen'!$J21,P$1&lt;='Periodische Zahlungen'!$F21),'Periodische Zahlungen'!$D21,0),"")</f>
        <v/>
      </c>
      <c r="Q25" s="32" t="str">
        <f ca="1">IFERROR(IF(AND(MOD(MONTH(Q$1)+12-MONTH('Periodische Zahlungen'!$J21),'Periodische Zahlungen'!$I21)=0,Q$1&gt;='Periodische Zahlungen'!$J21,Q$1&lt;='Periodische Zahlungen'!$F21),'Periodische Zahlungen'!$D21,0),"")</f>
        <v/>
      </c>
      <c r="R25" s="32" t="str">
        <f ca="1">IFERROR(IF(AND(MOD(MONTH(R$1)+12-MONTH('Periodische Zahlungen'!$J21),'Periodische Zahlungen'!$I21)=0,R$1&gt;='Periodische Zahlungen'!$J21,R$1&lt;='Periodische Zahlungen'!$F21),'Periodische Zahlungen'!$D21,0),"")</f>
        <v/>
      </c>
      <c r="S25" s="32" t="str">
        <f ca="1">IFERROR(IF(AND(MOD(MONTH(S$1)+12-MONTH('Periodische Zahlungen'!$J21),'Periodische Zahlungen'!$I21)=0,S$1&gt;='Periodische Zahlungen'!$J21,S$1&lt;='Periodische Zahlungen'!$F21),'Periodische Zahlungen'!$D21,0),"")</f>
        <v/>
      </c>
      <c r="T25" s="32" t="str">
        <f ca="1">IFERROR(IF(AND(MOD(MONTH(T$1)+12-MONTH('Periodische Zahlungen'!$J21),'Periodische Zahlungen'!$I21)=0,T$1&gt;='Periodische Zahlungen'!$J21,T$1&lt;='Periodische Zahlungen'!$F21),'Periodische Zahlungen'!$D21,0),"")</f>
        <v/>
      </c>
      <c r="U25" s="32" t="str">
        <f ca="1">IFERROR(IF(AND(MOD(MONTH(U$1)+12-MONTH('Periodische Zahlungen'!$J21),'Periodische Zahlungen'!$I21)=0,U$1&gt;='Periodische Zahlungen'!$J21,U$1&lt;='Periodische Zahlungen'!$F21),'Periodische Zahlungen'!$D21,0),"")</f>
        <v/>
      </c>
      <c r="V25" s="32" t="str">
        <f ca="1">IFERROR(IF(AND(MOD(MONTH(V$1)+12-MONTH('Periodische Zahlungen'!$J21),'Periodische Zahlungen'!$I21)=0,V$1&gt;='Periodische Zahlungen'!$J21,V$1&lt;='Periodische Zahlungen'!$F21),'Periodische Zahlungen'!$D21,0),"")</f>
        <v/>
      </c>
      <c r="W25" s="32" t="str">
        <f ca="1">IFERROR(IF(AND(MOD(MONTH(W$1)+12-MONTH('Periodische Zahlungen'!$J21),'Periodische Zahlungen'!$I21)=0,W$1&gt;='Periodische Zahlungen'!$J21,W$1&lt;='Periodische Zahlungen'!$F21),'Periodische Zahlungen'!$D21,0),"")</f>
        <v/>
      </c>
      <c r="X25" s="32" t="str">
        <f ca="1">IFERROR(IF(AND(MOD(MONTH(X$1)+12-MONTH('Periodische Zahlungen'!$J21),'Periodische Zahlungen'!$I21)=0,X$1&gt;='Periodische Zahlungen'!$J21,X$1&lt;='Periodische Zahlungen'!$F21),'Periodische Zahlungen'!$D21,0),"")</f>
        <v/>
      </c>
      <c r="Y25" s="32" t="str">
        <f ca="1">IFERROR(IF(AND(MOD(MONTH(Y$1)+12-MONTH('Periodische Zahlungen'!$J21),'Periodische Zahlungen'!$I21)=0,Y$1&gt;='Periodische Zahlungen'!$J21,Y$1&lt;='Periodische Zahlungen'!$F21),'Periodische Zahlungen'!$D21,0),"")</f>
        <v/>
      </c>
      <c r="Z25" s="27">
        <f t="shared" ref="Z25:Z75" ca="1" si="5">SUM(B25:Y25)</f>
        <v>0</v>
      </c>
      <c r="AA25" s="27">
        <f t="shared" ref="AA25:AA75" ca="1" si="6">Z25/COUNT(B$1:Y$1)</f>
        <v>0</v>
      </c>
    </row>
    <row r="26" spans="1:27">
      <c r="A26" s="31" t="str">
        <f>IF('Periodische Zahlungen'!A22&lt;&gt;"",'Periodische Zahlungen'!A22&amp;" ("&amp;'Periodische Zahlungen'!C22&amp;" "&amp;TEXT('Periodische Zahlungen'!D22,"0.00")&amp;" ab "&amp;TEXT('Periodische Zahlungen'!E22,"MMM/JJJJ")&amp;")","")</f>
        <v/>
      </c>
      <c r="B26" s="32" t="str">
        <f ca="1">IFERROR(IF(AND(MOD(MONTH(B$1)+12-MONTH('Periodische Zahlungen'!$J22),'Periodische Zahlungen'!$I22)=0,B$1&gt;='Periodische Zahlungen'!$J22,B$1&lt;='Periodische Zahlungen'!$F22),'Periodische Zahlungen'!$D22,0),"")</f>
        <v/>
      </c>
      <c r="C26" s="32" t="str">
        <f ca="1">IFERROR(IF(AND(MOD(MONTH(C$1)+12-MONTH('Periodische Zahlungen'!$J22),'Periodische Zahlungen'!$I22)=0,C$1&gt;='Periodische Zahlungen'!$J22,C$1&lt;='Periodische Zahlungen'!$F22),'Periodische Zahlungen'!$D22,0),"")</f>
        <v/>
      </c>
      <c r="D26" s="32" t="str">
        <f ca="1">IFERROR(IF(AND(MOD(MONTH(D$1)+12-MONTH('Periodische Zahlungen'!$J22),'Periodische Zahlungen'!$I22)=0,D$1&gt;='Periodische Zahlungen'!$J22,D$1&lt;='Periodische Zahlungen'!$F22),'Periodische Zahlungen'!$D22,0),"")</f>
        <v/>
      </c>
      <c r="E26" s="32" t="str">
        <f ca="1">IFERROR(IF(AND(MOD(MONTH(E$1)+12-MONTH('Periodische Zahlungen'!$J22),'Periodische Zahlungen'!$I22)=0,E$1&gt;='Periodische Zahlungen'!$J22,E$1&lt;='Periodische Zahlungen'!$F22),'Periodische Zahlungen'!$D22,0),"")</f>
        <v/>
      </c>
      <c r="F26" s="32" t="str">
        <f ca="1">IFERROR(IF(AND(MOD(MONTH(F$1)+12-MONTH('Periodische Zahlungen'!$J22),'Periodische Zahlungen'!$I22)=0,F$1&gt;='Periodische Zahlungen'!$J22,F$1&lt;='Periodische Zahlungen'!$F22),'Periodische Zahlungen'!$D22,0),"")</f>
        <v/>
      </c>
      <c r="G26" s="32" t="str">
        <f ca="1">IFERROR(IF(AND(MOD(MONTH(G$1)+12-MONTH('Periodische Zahlungen'!$J22),'Periodische Zahlungen'!$I22)=0,G$1&gt;='Periodische Zahlungen'!$J22,G$1&lt;='Periodische Zahlungen'!$F22),'Periodische Zahlungen'!$D22,0),"")</f>
        <v/>
      </c>
      <c r="H26" s="32" t="str">
        <f ca="1">IFERROR(IF(AND(MOD(MONTH(H$1)+12-MONTH('Periodische Zahlungen'!$J22),'Periodische Zahlungen'!$I22)=0,H$1&gt;='Periodische Zahlungen'!$J22,H$1&lt;='Periodische Zahlungen'!$F22),'Periodische Zahlungen'!$D22,0),"")</f>
        <v/>
      </c>
      <c r="I26" s="32" t="str">
        <f ca="1">IFERROR(IF(AND(MOD(MONTH(I$1)+12-MONTH('Periodische Zahlungen'!$J22),'Periodische Zahlungen'!$I22)=0,I$1&gt;='Periodische Zahlungen'!$J22,I$1&lt;='Periodische Zahlungen'!$F22),'Periodische Zahlungen'!$D22,0),"")</f>
        <v/>
      </c>
      <c r="J26" s="32" t="str">
        <f ca="1">IFERROR(IF(AND(MOD(MONTH(J$1)+12-MONTH('Periodische Zahlungen'!$J22),'Periodische Zahlungen'!$I22)=0,J$1&gt;='Periodische Zahlungen'!$J22,J$1&lt;='Periodische Zahlungen'!$F22),'Periodische Zahlungen'!$D22,0),"")</f>
        <v/>
      </c>
      <c r="K26" s="32" t="str">
        <f ca="1">IFERROR(IF(AND(MOD(MONTH(K$1)+12-MONTH('Periodische Zahlungen'!$J22),'Periodische Zahlungen'!$I22)=0,K$1&gt;='Periodische Zahlungen'!$J22,K$1&lt;='Periodische Zahlungen'!$F22),'Periodische Zahlungen'!$D22,0),"")</f>
        <v/>
      </c>
      <c r="L26" s="32" t="str">
        <f ca="1">IFERROR(IF(AND(MOD(MONTH(L$1)+12-MONTH('Periodische Zahlungen'!$J22),'Periodische Zahlungen'!$I22)=0,L$1&gt;='Periodische Zahlungen'!$J22,L$1&lt;='Periodische Zahlungen'!$F22),'Periodische Zahlungen'!$D22,0),"")</f>
        <v/>
      </c>
      <c r="M26" s="32" t="str">
        <f ca="1">IFERROR(IF(AND(MOD(MONTH(M$1)+12-MONTH('Periodische Zahlungen'!$J22),'Periodische Zahlungen'!$I22)=0,M$1&gt;='Periodische Zahlungen'!$J22,M$1&lt;='Periodische Zahlungen'!$F22),'Periodische Zahlungen'!$D22,0),"")</f>
        <v/>
      </c>
      <c r="N26" s="32" t="str">
        <f ca="1">IFERROR(IF(AND(MOD(MONTH(N$1)+12-MONTH('Periodische Zahlungen'!$J22),'Periodische Zahlungen'!$I22)=0,N$1&gt;='Periodische Zahlungen'!$J22,N$1&lt;='Periodische Zahlungen'!$F22),'Periodische Zahlungen'!$D22,0),"")</f>
        <v/>
      </c>
      <c r="O26" s="32" t="str">
        <f ca="1">IFERROR(IF(AND(MOD(MONTH(O$1)+12-MONTH('Periodische Zahlungen'!$J22),'Periodische Zahlungen'!$I22)=0,O$1&gt;='Periodische Zahlungen'!$J22,O$1&lt;='Periodische Zahlungen'!$F22),'Periodische Zahlungen'!$D22,0),"")</f>
        <v/>
      </c>
      <c r="P26" s="32" t="str">
        <f ca="1">IFERROR(IF(AND(MOD(MONTH(P$1)+12-MONTH('Periodische Zahlungen'!$J22),'Periodische Zahlungen'!$I22)=0,P$1&gt;='Periodische Zahlungen'!$J22,P$1&lt;='Periodische Zahlungen'!$F22),'Periodische Zahlungen'!$D22,0),"")</f>
        <v/>
      </c>
      <c r="Q26" s="32" t="str">
        <f ca="1">IFERROR(IF(AND(MOD(MONTH(Q$1)+12-MONTH('Periodische Zahlungen'!$J22),'Periodische Zahlungen'!$I22)=0,Q$1&gt;='Periodische Zahlungen'!$J22,Q$1&lt;='Periodische Zahlungen'!$F22),'Periodische Zahlungen'!$D22,0),"")</f>
        <v/>
      </c>
      <c r="R26" s="32" t="str">
        <f ca="1">IFERROR(IF(AND(MOD(MONTH(R$1)+12-MONTH('Periodische Zahlungen'!$J22),'Periodische Zahlungen'!$I22)=0,R$1&gt;='Periodische Zahlungen'!$J22,R$1&lt;='Periodische Zahlungen'!$F22),'Periodische Zahlungen'!$D22,0),"")</f>
        <v/>
      </c>
      <c r="S26" s="32" t="str">
        <f ca="1">IFERROR(IF(AND(MOD(MONTH(S$1)+12-MONTH('Periodische Zahlungen'!$J22),'Periodische Zahlungen'!$I22)=0,S$1&gt;='Periodische Zahlungen'!$J22,S$1&lt;='Periodische Zahlungen'!$F22),'Periodische Zahlungen'!$D22,0),"")</f>
        <v/>
      </c>
      <c r="T26" s="32" t="str">
        <f ca="1">IFERROR(IF(AND(MOD(MONTH(T$1)+12-MONTH('Periodische Zahlungen'!$J22),'Periodische Zahlungen'!$I22)=0,T$1&gt;='Periodische Zahlungen'!$J22,T$1&lt;='Periodische Zahlungen'!$F22),'Periodische Zahlungen'!$D22,0),"")</f>
        <v/>
      </c>
      <c r="U26" s="32" t="str">
        <f ca="1">IFERROR(IF(AND(MOD(MONTH(U$1)+12-MONTH('Periodische Zahlungen'!$J22),'Periodische Zahlungen'!$I22)=0,U$1&gt;='Periodische Zahlungen'!$J22,U$1&lt;='Periodische Zahlungen'!$F22),'Periodische Zahlungen'!$D22,0),"")</f>
        <v/>
      </c>
      <c r="V26" s="32" t="str">
        <f ca="1">IFERROR(IF(AND(MOD(MONTH(V$1)+12-MONTH('Periodische Zahlungen'!$J22),'Periodische Zahlungen'!$I22)=0,V$1&gt;='Periodische Zahlungen'!$J22,V$1&lt;='Periodische Zahlungen'!$F22),'Periodische Zahlungen'!$D22,0),"")</f>
        <v/>
      </c>
      <c r="W26" s="32" t="str">
        <f ca="1">IFERROR(IF(AND(MOD(MONTH(W$1)+12-MONTH('Periodische Zahlungen'!$J22),'Periodische Zahlungen'!$I22)=0,W$1&gt;='Periodische Zahlungen'!$J22,W$1&lt;='Periodische Zahlungen'!$F22),'Periodische Zahlungen'!$D22,0),"")</f>
        <v/>
      </c>
      <c r="X26" s="32" t="str">
        <f ca="1">IFERROR(IF(AND(MOD(MONTH(X$1)+12-MONTH('Periodische Zahlungen'!$J22),'Periodische Zahlungen'!$I22)=0,X$1&gt;='Periodische Zahlungen'!$J22,X$1&lt;='Periodische Zahlungen'!$F22),'Periodische Zahlungen'!$D22,0),"")</f>
        <v/>
      </c>
      <c r="Y26" s="32" t="str">
        <f ca="1">IFERROR(IF(AND(MOD(MONTH(Y$1)+12-MONTH('Periodische Zahlungen'!$J22),'Periodische Zahlungen'!$I22)=0,Y$1&gt;='Periodische Zahlungen'!$J22,Y$1&lt;='Periodische Zahlungen'!$F22),'Periodische Zahlungen'!$D22,0),"")</f>
        <v/>
      </c>
      <c r="Z26" s="27">
        <f t="shared" ca="1" si="5"/>
        <v>0</v>
      </c>
      <c r="AA26" s="27">
        <f t="shared" ca="1" si="6"/>
        <v>0</v>
      </c>
    </row>
    <row r="27" spans="1:27">
      <c r="A27" s="31" t="str">
        <f>IF('Periodische Zahlungen'!A23&lt;&gt;"",'Periodische Zahlungen'!A23&amp;" ("&amp;'Periodische Zahlungen'!C23&amp;" "&amp;TEXT('Periodische Zahlungen'!D23,"0.00")&amp;" ab "&amp;TEXT('Periodische Zahlungen'!E23,"MMM/JJJJ")&amp;")","")</f>
        <v/>
      </c>
      <c r="B27" s="32" t="str">
        <f ca="1">IFERROR(IF(AND(MOD(MONTH(B$1)+12-MONTH('Periodische Zahlungen'!$J23),'Periodische Zahlungen'!$I23)=0,B$1&gt;='Periodische Zahlungen'!$J23,B$1&lt;='Periodische Zahlungen'!$F23),'Periodische Zahlungen'!$D23,0),"")</f>
        <v/>
      </c>
      <c r="C27" s="32" t="str">
        <f ca="1">IFERROR(IF(AND(MOD(MONTH(C$1)+12-MONTH('Periodische Zahlungen'!$J23),'Periodische Zahlungen'!$I23)=0,C$1&gt;='Periodische Zahlungen'!$J23,C$1&lt;='Periodische Zahlungen'!$F23),'Periodische Zahlungen'!$D23,0),"")</f>
        <v/>
      </c>
      <c r="D27" s="32" t="str">
        <f ca="1">IFERROR(IF(AND(MOD(MONTH(D$1)+12-MONTH('Periodische Zahlungen'!$J23),'Periodische Zahlungen'!$I23)=0,D$1&gt;='Periodische Zahlungen'!$J23,D$1&lt;='Periodische Zahlungen'!$F23),'Periodische Zahlungen'!$D23,0),"")</f>
        <v/>
      </c>
      <c r="E27" s="32" t="str">
        <f ca="1">IFERROR(IF(AND(MOD(MONTH(E$1)+12-MONTH('Periodische Zahlungen'!$J23),'Periodische Zahlungen'!$I23)=0,E$1&gt;='Periodische Zahlungen'!$J23,E$1&lt;='Periodische Zahlungen'!$F23),'Periodische Zahlungen'!$D23,0),"")</f>
        <v/>
      </c>
      <c r="F27" s="32" t="str">
        <f ca="1">IFERROR(IF(AND(MOD(MONTH(F$1)+12-MONTH('Periodische Zahlungen'!$J23),'Periodische Zahlungen'!$I23)=0,F$1&gt;='Periodische Zahlungen'!$J23,F$1&lt;='Periodische Zahlungen'!$F23),'Periodische Zahlungen'!$D23,0),"")</f>
        <v/>
      </c>
      <c r="G27" s="32" t="str">
        <f ca="1">IFERROR(IF(AND(MOD(MONTH(G$1)+12-MONTH('Periodische Zahlungen'!$J23),'Periodische Zahlungen'!$I23)=0,G$1&gt;='Periodische Zahlungen'!$J23,G$1&lt;='Periodische Zahlungen'!$F23),'Periodische Zahlungen'!$D23,0),"")</f>
        <v/>
      </c>
      <c r="H27" s="32" t="str">
        <f ca="1">IFERROR(IF(AND(MOD(MONTH(H$1)+12-MONTH('Periodische Zahlungen'!$J23),'Periodische Zahlungen'!$I23)=0,H$1&gt;='Periodische Zahlungen'!$J23,H$1&lt;='Periodische Zahlungen'!$F23),'Periodische Zahlungen'!$D23,0),"")</f>
        <v/>
      </c>
      <c r="I27" s="32" t="str">
        <f ca="1">IFERROR(IF(AND(MOD(MONTH(I$1)+12-MONTH('Periodische Zahlungen'!$J23),'Periodische Zahlungen'!$I23)=0,I$1&gt;='Periodische Zahlungen'!$J23,I$1&lt;='Periodische Zahlungen'!$F23),'Periodische Zahlungen'!$D23,0),"")</f>
        <v/>
      </c>
      <c r="J27" s="32" t="str">
        <f ca="1">IFERROR(IF(AND(MOD(MONTH(J$1)+12-MONTH('Periodische Zahlungen'!$J23),'Periodische Zahlungen'!$I23)=0,J$1&gt;='Periodische Zahlungen'!$J23,J$1&lt;='Periodische Zahlungen'!$F23),'Periodische Zahlungen'!$D23,0),"")</f>
        <v/>
      </c>
      <c r="K27" s="32" t="str">
        <f ca="1">IFERROR(IF(AND(MOD(MONTH(K$1)+12-MONTH('Periodische Zahlungen'!$J23),'Periodische Zahlungen'!$I23)=0,K$1&gt;='Periodische Zahlungen'!$J23,K$1&lt;='Periodische Zahlungen'!$F23),'Periodische Zahlungen'!$D23,0),"")</f>
        <v/>
      </c>
      <c r="L27" s="32" t="str">
        <f ca="1">IFERROR(IF(AND(MOD(MONTH(L$1)+12-MONTH('Periodische Zahlungen'!$J23),'Periodische Zahlungen'!$I23)=0,L$1&gt;='Periodische Zahlungen'!$J23,L$1&lt;='Periodische Zahlungen'!$F23),'Periodische Zahlungen'!$D23,0),"")</f>
        <v/>
      </c>
      <c r="M27" s="32" t="str">
        <f ca="1">IFERROR(IF(AND(MOD(MONTH(M$1)+12-MONTH('Periodische Zahlungen'!$J23),'Periodische Zahlungen'!$I23)=0,M$1&gt;='Periodische Zahlungen'!$J23,M$1&lt;='Periodische Zahlungen'!$F23),'Periodische Zahlungen'!$D23,0),"")</f>
        <v/>
      </c>
      <c r="N27" s="32" t="str">
        <f ca="1">IFERROR(IF(AND(MOD(MONTH(N$1)+12-MONTH('Periodische Zahlungen'!$J23),'Periodische Zahlungen'!$I23)=0,N$1&gt;='Periodische Zahlungen'!$J23,N$1&lt;='Periodische Zahlungen'!$F23),'Periodische Zahlungen'!$D23,0),"")</f>
        <v/>
      </c>
      <c r="O27" s="32" t="str">
        <f ca="1">IFERROR(IF(AND(MOD(MONTH(O$1)+12-MONTH('Periodische Zahlungen'!$J23),'Periodische Zahlungen'!$I23)=0,O$1&gt;='Periodische Zahlungen'!$J23,O$1&lt;='Periodische Zahlungen'!$F23),'Periodische Zahlungen'!$D23,0),"")</f>
        <v/>
      </c>
      <c r="P27" s="32" t="str">
        <f ca="1">IFERROR(IF(AND(MOD(MONTH(P$1)+12-MONTH('Periodische Zahlungen'!$J23),'Periodische Zahlungen'!$I23)=0,P$1&gt;='Periodische Zahlungen'!$J23,P$1&lt;='Periodische Zahlungen'!$F23),'Periodische Zahlungen'!$D23,0),"")</f>
        <v/>
      </c>
      <c r="Q27" s="32" t="str">
        <f ca="1">IFERROR(IF(AND(MOD(MONTH(Q$1)+12-MONTH('Periodische Zahlungen'!$J23),'Periodische Zahlungen'!$I23)=0,Q$1&gt;='Periodische Zahlungen'!$J23,Q$1&lt;='Periodische Zahlungen'!$F23),'Periodische Zahlungen'!$D23,0),"")</f>
        <v/>
      </c>
      <c r="R27" s="32" t="str">
        <f ca="1">IFERROR(IF(AND(MOD(MONTH(R$1)+12-MONTH('Periodische Zahlungen'!$J23),'Periodische Zahlungen'!$I23)=0,R$1&gt;='Periodische Zahlungen'!$J23,R$1&lt;='Periodische Zahlungen'!$F23),'Periodische Zahlungen'!$D23,0),"")</f>
        <v/>
      </c>
      <c r="S27" s="32" t="str">
        <f ca="1">IFERROR(IF(AND(MOD(MONTH(S$1)+12-MONTH('Periodische Zahlungen'!$J23),'Periodische Zahlungen'!$I23)=0,S$1&gt;='Periodische Zahlungen'!$J23,S$1&lt;='Periodische Zahlungen'!$F23),'Periodische Zahlungen'!$D23,0),"")</f>
        <v/>
      </c>
      <c r="T27" s="32" t="str">
        <f ca="1">IFERROR(IF(AND(MOD(MONTH(T$1)+12-MONTH('Periodische Zahlungen'!$J23),'Periodische Zahlungen'!$I23)=0,T$1&gt;='Periodische Zahlungen'!$J23,T$1&lt;='Periodische Zahlungen'!$F23),'Periodische Zahlungen'!$D23,0),"")</f>
        <v/>
      </c>
      <c r="U27" s="32" t="str">
        <f ca="1">IFERROR(IF(AND(MOD(MONTH(U$1)+12-MONTH('Periodische Zahlungen'!$J23),'Periodische Zahlungen'!$I23)=0,U$1&gt;='Periodische Zahlungen'!$J23,U$1&lt;='Periodische Zahlungen'!$F23),'Periodische Zahlungen'!$D23,0),"")</f>
        <v/>
      </c>
      <c r="V27" s="32" t="str">
        <f ca="1">IFERROR(IF(AND(MOD(MONTH(V$1)+12-MONTH('Periodische Zahlungen'!$J23),'Periodische Zahlungen'!$I23)=0,V$1&gt;='Periodische Zahlungen'!$J23,V$1&lt;='Periodische Zahlungen'!$F23),'Periodische Zahlungen'!$D23,0),"")</f>
        <v/>
      </c>
      <c r="W27" s="32" t="str">
        <f ca="1">IFERROR(IF(AND(MOD(MONTH(W$1)+12-MONTH('Periodische Zahlungen'!$J23),'Periodische Zahlungen'!$I23)=0,W$1&gt;='Periodische Zahlungen'!$J23,W$1&lt;='Periodische Zahlungen'!$F23),'Periodische Zahlungen'!$D23,0),"")</f>
        <v/>
      </c>
      <c r="X27" s="32" t="str">
        <f ca="1">IFERROR(IF(AND(MOD(MONTH(X$1)+12-MONTH('Periodische Zahlungen'!$J23),'Periodische Zahlungen'!$I23)=0,X$1&gt;='Periodische Zahlungen'!$J23,X$1&lt;='Periodische Zahlungen'!$F23),'Periodische Zahlungen'!$D23,0),"")</f>
        <v/>
      </c>
      <c r="Y27" s="32" t="str">
        <f ca="1">IFERROR(IF(AND(MOD(MONTH(Y$1)+12-MONTH('Periodische Zahlungen'!$J23),'Periodische Zahlungen'!$I23)=0,Y$1&gt;='Periodische Zahlungen'!$J23,Y$1&lt;='Periodische Zahlungen'!$F23),'Periodische Zahlungen'!$D23,0),"")</f>
        <v/>
      </c>
      <c r="Z27" s="27">
        <f t="shared" ca="1" si="5"/>
        <v>0</v>
      </c>
      <c r="AA27" s="27">
        <f t="shared" ca="1" si="6"/>
        <v>0</v>
      </c>
    </row>
    <row r="28" spans="1:27">
      <c r="A28" s="31" t="str">
        <f>IF('Periodische Zahlungen'!A24&lt;&gt;"",'Periodische Zahlungen'!A24&amp;" ("&amp;'Periodische Zahlungen'!C24&amp;" "&amp;TEXT('Periodische Zahlungen'!D24,"0.00")&amp;" ab "&amp;TEXT('Periodische Zahlungen'!E24,"MMM/JJJJ")&amp;")","")</f>
        <v/>
      </c>
      <c r="B28" s="32" t="str">
        <f ca="1">IFERROR(IF(AND(MOD(MONTH(B$1)+12-MONTH('Periodische Zahlungen'!$J24),'Periodische Zahlungen'!$I24)=0,B$1&gt;='Periodische Zahlungen'!$J24,B$1&lt;='Periodische Zahlungen'!$F24),'Periodische Zahlungen'!$D24,0),"")</f>
        <v/>
      </c>
      <c r="C28" s="32" t="str">
        <f ca="1">IFERROR(IF(AND(MOD(MONTH(C$1)+12-MONTH('Periodische Zahlungen'!$J24),'Periodische Zahlungen'!$I24)=0,C$1&gt;='Periodische Zahlungen'!$J24,C$1&lt;='Periodische Zahlungen'!$F24),'Periodische Zahlungen'!$D24,0),"")</f>
        <v/>
      </c>
      <c r="D28" s="32" t="str">
        <f ca="1">IFERROR(IF(AND(MOD(MONTH(D$1)+12-MONTH('Periodische Zahlungen'!$J24),'Periodische Zahlungen'!$I24)=0,D$1&gt;='Periodische Zahlungen'!$J24,D$1&lt;='Periodische Zahlungen'!$F24),'Periodische Zahlungen'!$D24,0),"")</f>
        <v/>
      </c>
      <c r="E28" s="32" t="str">
        <f ca="1">IFERROR(IF(AND(MOD(MONTH(E$1)+12-MONTH('Periodische Zahlungen'!$J24),'Periodische Zahlungen'!$I24)=0,E$1&gt;='Periodische Zahlungen'!$J24,E$1&lt;='Periodische Zahlungen'!$F24),'Periodische Zahlungen'!$D24,0),"")</f>
        <v/>
      </c>
      <c r="F28" s="32" t="str">
        <f ca="1">IFERROR(IF(AND(MOD(MONTH(F$1)+12-MONTH('Periodische Zahlungen'!$J24),'Periodische Zahlungen'!$I24)=0,F$1&gt;='Periodische Zahlungen'!$J24,F$1&lt;='Periodische Zahlungen'!$F24),'Periodische Zahlungen'!$D24,0),"")</f>
        <v/>
      </c>
      <c r="G28" s="32" t="str">
        <f ca="1">IFERROR(IF(AND(MOD(MONTH(G$1)+12-MONTH('Periodische Zahlungen'!$J24),'Periodische Zahlungen'!$I24)=0,G$1&gt;='Periodische Zahlungen'!$J24,G$1&lt;='Periodische Zahlungen'!$F24),'Periodische Zahlungen'!$D24,0),"")</f>
        <v/>
      </c>
      <c r="H28" s="32" t="str">
        <f ca="1">IFERROR(IF(AND(MOD(MONTH(H$1)+12-MONTH('Periodische Zahlungen'!$J24),'Periodische Zahlungen'!$I24)=0,H$1&gt;='Periodische Zahlungen'!$J24,H$1&lt;='Periodische Zahlungen'!$F24),'Periodische Zahlungen'!$D24,0),"")</f>
        <v/>
      </c>
      <c r="I28" s="32" t="str">
        <f ca="1">IFERROR(IF(AND(MOD(MONTH(I$1)+12-MONTH('Periodische Zahlungen'!$J24),'Periodische Zahlungen'!$I24)=0,I$1&gt;='Periodische Zahlungen'!$J24,I$1&lt;='Periodische Zahlungen'!$F24),'Periodische Zahlungen'!$D24,0),"")</f>
        <v/>
      </c>
      <c r="J28" s="32" t="str">
        <f ca="1">IFERROR(IF(AND(MOD(MONTH(J$1)+12-MONTH('Periodische Zahlungen'!$J24),'Periodische Zahlungen'!$I24)=0,J$1&gt;='Periodische Zahlungen'!$J24,J$1&lt;='Periodische Zahlungen'!$F24),'Periodische Zahlungen'!$D24,0),"")</f>
        <v/>
      </c>
      <c r="K28" s="32" t="str">
        <f ca="1">IFERROR(IF(AND(MOD(MONTH(K$1)+12-MONTH('Periodische Zahlungen'!$J24),'Periodische Zahlungen'!$I24)=0,K$1&gt;='Periodische Zahlungen'!$J24,K$1&lt;='Periodische Zahlungen'!$F24),'Periodische Zahlungen'!$D24,0),"")</f>
        <v/>
      </c>
      <c r="L28" s="32" t="str">
        <f ca="1">IFERROR(IF(AND(MOD(MONTH(L$1)+12-MONTH('Periodische Zahlungen'!$J24),'Periodische Zahlungen'!$I24)=0,L$1&gt;='Periodische Zahlungen'!$J24,L$1&lt;='Periodische Zahlungen'!$F24),'Periodische Zahlungen'!$D24,0),"")</f>
        <v/>
      </c>
      <c r="M28" s="32" t="str">
        <f ca="1">IFERROR(IF(AND(MOD(MONTH(M$1)+12-MONTH('Periodische Zahlungen'!$J24),'Periodische Zahlungen'!$I24)=0,M$1&gt;='Periodische Zahlungen'!$J24,M$1&lt;='Periodische Zahlungen'!$F24),'Periodische Zahlungen'!$D24,0),"")</f>
        <v/>
      </c>
      <c r="N28" s="32" t="str">
        <f ca="1">IFERROR(IF(AND(MOD(MONTH(N$1)+12-MONTH('Periodische Zahlungen'!$J24),'Periodische Zahlungen'!$I24)=0,N$1&gt;='Periodische Zahlungen'!$J24,N$1&lt;='Periodische Zahlungen'!$F24),'Periodische Zahlungen'!$D24,0),"")</f>
        <v/>
      </c>
      <c r="O28" s="32" t="str">
        <f ca="1">IFERROR(IF(AND(MOD(MONTH(O$1)+12-MONTH('Periodische Zahlungen'!$J24),'Periodische Zahlungen'!$I24)=0,O$1&gt;='Periodische Zahlungen'!$J24,O$1&lt;='Periodische Zahlungen'!$F24),'Periodische Zahlungen'!$D24,0),"")</f>
        <v/>
      </c>
      <c r="P28" s="32" t="str">
        <f ca="1">IFERROR(IF(AND(MOD(MONTH(P$1)+12-MONTH('Periodische Zahlungen'!$J24),'Periodische Zahlungen'!$I24)=0,P$1&gt;='Periodische Zahlungen'!$J24,P$1&lt;='Periodische Zahlungen'!$F24),'Periodische Zahlungen'!$D24,0),"")</f>
        <v/>
      </c>
      <c r="Q28" s="32" t="str">
        <f ca="1">IFERROR(IF(AND(MOD(MONTH(Q$1)+12-MONTH('Periodische Zahlungen'!$J24),'Periodische Zahlungen'!$I24)=0,Q$1&gt;='Periodische Zahlungen'!$J24,Q$1&lt;='Periodische Zahlungen'!$F24),'Periodische Zahlungen'!$D24,0),"")</f>
        <v/>
      </c>
      <c r="R28" s="32" t="str">
        <f ca="1">IFERROR(IF(AND(MOD(MONTH(R$1)+12-MONTH('Periodische Zahlungen'!$J24),'Periodische Zahlungen'!$I24)=0,R$1&gt;='Periodische Zahlungen'!$J24,R$1&lt;='Periodische Zahlungen'!$F24),'Periodische Zahlungen'!$D24,0),"")</f>
        <v/>
      </c>
      <c r="S28" s="32" t="str">
        <f ca="1">IFERROR(IF(AND(MOD(MONTH(S$1)+12-MONTH('Periodische Zahlungen'!$J24),'Periodische Zahlungen'!$I24)=0,S$1&gt;='Periodische Zahlungen'!$J24,S$1&lt;='Periodische Zahlungen'!$F24),'Periodische Zahlungen'!$D24,0),"")</f>
        <v/>
      </c>
      <c r="T28" s="32" t="str">
        <f ca="1">IFERROR(IF(AND(MOD(MONTH(T$1)+12-MONTH('Periodische Zahlungen'!$J24),'Periodische Zahlungen'!$I24)=0,T$1&gt;='Periodische Zahlungen'!$J24,T$1&lt;='Periodische Zahlungen'!$F24),'Periodische Zahlungen'!$D24,0),"")</f>
        <v/>
      </c>
      <c r="U28" s="32" t="str">
        <f ca="1">IFERROR(IF(AND(MOD(MONTH(U$1)+12-MONTH('Periodische Zahlungen'!$J24),'Periodische Zahlungen'!$I24)=0,U$1&gt;='Periodische Zahlungen'!$J24,U$1&lt;='Periodische Zahlungen'!$F24),'Periodische Zahlungen'!$D24,0),"")</f>
        <v/>
      </c>
      <c r="V28" s="32" t="str">
        <f ca="1">IFERROR(IF(AND(MOD(MONTH(V$1)+12-MONTH('Periodische Zahlungen'!$J24),'Periodische Zahlungen'!$I24)=0,V$1&gt;='Periodische Zahlungen'!$J24,V$1&lt;='Periodische Zahlungen'!$F24),'Periodische Zahlungen'!$D24,0),"")</f>
        <v/>
      </c>
      <c r="W28" s="32" t="str">
        <f ca="1">IFERROR(IF(AND(MOD(MONTH(W$1)+12-MONTH('Periodische Zahlungen'!$J24),'Periodische Zahlungen'!$I24)=0,W$1&gt;='Periodische Zahlungen'!$J24,W$1&lt;='Periodische Zahlungen'!$F24),'Periodische Zahlungen'!$D24,0),"")</f>
        <v/>
      </c>
      <c r="X28" s="32" t="str">
        <f ca="1">IFERROR(IF(AND(MOD(MONTH(X$1)+12-MONTH('Periodische Zahlungen'!$J24),'Periodische Zahlungen'!$I24)=0,X$1&gt;='Periodische Zahlungen'!$J24,X$1&lt;='Periodische Zahlungen'!$F24),'Periodische Zahlungen'!$D24,0),"")</f>
        <v/>
      </c>
      <c r="Y28" s="32" t="str">
        <f ca="1">IFERROR(IF(AND(MOD(MONTH(Y$1)+12-MONTH('Periodische Zahlungen'!$J24),'Periodische Zahlungen'!$I24)=0,Y$1&gt;='Periodische Zahlungen'!$J24,Y$1&lt;='Periodische Zahlungen'!$F24),'Periodische Zahlungen'!$D24,0),"")</f>
        <v/>
      </c>
      <c r="Z28" s="27">
        <f t="shared" ca="1" si="5"/>
        <v>0</v>
      </c>
      <c r="AA28" s="27">
        <f t="shared" ca="1" si="6"/>
        <v>0</v>
      </c>
    </row>
    <row r="29" spans="1:27">
      <c r="A29" s="31" t="str">
        <f>IF('Periodische Zahlungen'!A25&lt;&gt;"",'Periodische Zahlungen'!A25&amp;" ("&amp;'Periodische Zahlungen'!C25&amp;" "&amp;TEXT('Periodische Zahlungen'!D25,"0.00")&amp;" ab "&amp;TEXT('Periodische Zahlungen'!E25,"MMM/JJJJ")&amp;")","")</f>
        <v/>
      </c>
      <c r="B29" s="32" t="str">
        <f ca="1">IFERROR(IF(AND(MOD(MONTH(B$1)+12-MONTH('Periodische Zahlungen'!$J25),'Periodische Zahlungen'!$I25)=0,B$1&gt;='Periodische Zahlungen'!$J25,B$1&lt;='Periodische Zahlungen'!$F25),'Periodische Zahlungen'!$D25,0),"")</f>
        <v/>
      </c>
      <c r="C29" s="32" t="str">
        <f ca="1">IFERROR(IF(AND(MOD(MONTH(C$1)+12-MONTH('Periodische Zahlungen'!$J25),'Periodische Zahlungen'!$I25)=0,C$1&gt;='Periodische Zahlungen'!$J25,C$1&lt;='Periodische Zahlungen'!$F25),'Periodische Zahlungen'!$D25,0),"")</f>
        <v/>
      </c>
      <c r="D29" s="32" t="str">
        <f ca="1">IFERROR(IF(AND(MOD(MONTH(D$1)+12-MONTH('Periodische Zahlungen'!$J25),'Periodische Zahlungen'!$I25)=0,D$1&gt;='Periodische Zahlungen'!$J25,D$1&lt;='Periodische Zahlungen'!$F25),'Periodische Zahlungen'!$D25,0),"")</f>
        <v/>
      </c>
      <c r="E29" s="32" t="str">
        <f ca="1">IFERROR(IF(AND(MOD(MONTH(E$1)+12-MONTH('Periodische Zahlungen'!$J25),'Periodische Zahlungen'!$I25)=0,E$1&gt;='Periodische Zahlungen'!$J25,E$1&lt;='Periodische Zahlungen'!$F25),'Periodische Zahlungen'!$D25,0),"")</f>
        <v/>
      </c>
      <c r="F29" s="32" t="str">
        <f ca="1">IFERROR(IF(AND(MOD(MONTH(F$1)+12-MONTH('Periodische Zahlungen'!$J25),'Periodische Zahlungen'!$I25)=0,F$1&gt;='Periodische Zahlungen'!$J25,F$1&lt;='Periodische Zahlungen'!$F25),'Periodische Zahlungen'!$D25,0),"")</f>
        <v/>
      </c>
      <c r="G29" s="32" t="str">
        <f ca="1">IFERROR(IF(AND(MOD(MONTH(G$1)+12-MONTH('Periodische Zahlungen'!$J25),'Periodische Zahlungen'!$I25)=0,G$1&gt;='Periodische Zahlungen'!$J25,G$1&lt;='Periodische Zahlungen'!$F25),'Periodische Zahlungen'!$D25,0),"")</f>
        <v/>
      </c>
      <c r="H29" s="32" t="str">
        <f ca="1">IFERROR(IF(AND(MOD(MONTH(H$1)+12-MONTH('Periodische Zahlungen'!$J25),'Periodische Zahlungen'!$I25)=0,H$1&gt;='Periodische Zahlungen'!$J25,H$1&lt;='Periodische Zahlungen'!$F25),'Periodische Zahlungen'!$D25,0),"")</f>
        <v/>
      </c>
      <c r="I29" s="32" t="str">
        <f ca="1">IFERROR(IF(AND(MOD(MONTH(I$1)+12-MONTH('Periodische Zahlungen'!$J25),'Periodische Zahlungen'!$I25)=0,I$1&gt;='Periodische Zahlungen'!$J25,I$1&lt;='Periodische Zahlungen'!$F25),'Periodische Zahlungen'!$D25,0),"")</f>
        <v/>
      </c>
      <c r="J29" s="32" t="str">
        <f ca="1">IFERROR(IF(AND(MOD(MONTH(J$1)+12-MONTH('Periodische Zahlungen'!$J25),'Periodische Zahlungen'!$I25)=0,J$1&gt;='Periodische Zahlungen'!$J25,J$1&lt;='Periodische Zahlungen'!$F25),'Periodische Zahlungen'!$D25,0),"")</f>
        <v/>
      </c>
      <c r="K29" s="32" t="str">
        <f ca="1">IFERROR(IF(AND(MOD(MONTH(K$1)+12-MONTH('Periodische Zahlungen'!$J25),'Periodische Zahlungen'!$I25)=0,K$1&gt;='Periodische Zahlungen'!$J25,K$1&lt;='Periodische Zahlungen'!$F25),'Periodische Zahlungen'!$D25,0),"")</f>
        <v/>
      </c>
      <c r="L29" s="32" t="str">
        <f ca="1">IFERROR(IF(AND(MOD(MONTH(L$1)+12-MONTH('Periodische Zahlungen'!$J25),'Periodische Zahlungen'!$I25)=0,L$1&gt;='Periodische Zahlungen'!$J25,L$1&lt;='Periodische Zahlungen'!$F25),'Periodische Zahlungen'!$D25,0),"")</f>
        <v/>
      </c>
      <c r="M29" s="32" t="str">
        <f ca="1">IFERROR(IF(AND(MOD(MONTH(M$1)+12-MONTH('Periodische Zahlungen'!$J25),'Periodische Zahlungen'!$I25)=0,M$1&gt;='Periodische Zahlungen'!$J25,M$1&lt;='Periodische Zahlungen'!$F25),'Periodische Zahlungen'!$D25,0),"")</f>
        <v/>
      </c>
      <c r="N29" s="32" t="str">
        <f ca="1">IFERROR(IF(AND(MOD(MONTH(N$1)+12-MONTH('Periodische Zahlungen'!$J25),'Periodische Zahlungen'!$I25)=0,N$1&gt;='Periodische Zahlungen'!$J25,N$1&lt;='Periodische Zahlungen'!$F25),'Periodische Zahlungen'!$D25,0),"")</f>
        <v/>
      </c>
      <c r="O29" s="32" t="str">
        <f ca="1">IFERROR(IF(AND(MOD(MONTH(O$1)+12-MONTH('Periodische Zahlungen'!$J25),'Periodische Zahlungen'!$I25)=0,O$1&gt;='Periodische Zahlungen'!$J25,O$1&lt;='Periodische Zahlungen'!$F25),'Periodische Zahlungen'!$D25,0),"")</f>
        <v/>
      </c>
      <c r="P29" s="32" t="str">
        <f ca="1">IFERROR(IF(AND(MOD(MONTH(P$1)+12-MONTH('Periodische Zahlungen'!$J25),'Periodische Zahlungen'!$I25)=0,P$1&gt;='Periodische Zahlungen'!$J25,P$1&lt;='Periodische Zahlungen'!$F25),'Periodische Zahlungen'!$D25,0),"")</f>
        <v/>
      </c>
      <c r="Q29" s="32" t="str">
        <f ca="1">IFERROR(IF(AND(MOD(MONTH(Q$1)+12-MONTH('Periodische Zahlungen'!$J25),'Periodische Zahlungen'!$I25)=0,Q$1&gt;='Periodische Zahlungen'!$J25,Q$1&lt;='Periodische Zahlungen'!$F25),'Periodische Zahlungen'!$D25,0),"")</f>
        <v/>
      </c>
      <c r="R29" s="32" t="str">
        <f ca="1">IFERROR(IF(AND(MOD(MONTH(R$1)+12-MONTH('Periodische Zahlungen'!$J25),'Periodische Zahlungen'!$I25)=0,R$1&gt;='Periodische Zahlungen'!$J25,R$1&lt;='Periodische Zahlungen'!$F25),'Periodische Zahlungen'!$D25,0),"")</f>
        <v/>
      </c>
      <c r="S29" s="32" t="str">
        <f ca="1">IFERROR(IF(AND(MOD(MONTH(S$1)+12-MONTH('Periodische Zahlungen'!$J25),'Periodische Zahlungen'!$I25)=0,S$1&gt;='Periodische Zahlungen'!$J25,S$1&lt;='Periodische Zahlungen'!$F25),'Periodische Zahlungen'!$D25,0),"")</f>
        <v/>
      </c>
      <c r="T29" s="32" t="str">
        <f ca="1">IFERROR(IF(AND(MOD(MONTH(T$1)+12-MONTH('Periodische Zahlungen'!$J25),'Periodische Zahlungen'!$I25)=0,T$1&gt;='Periodische Zahlungen'!$J25,T$1&lt;='Periodische Zahlungen'!$F25),'Periodische Zahlungen'!$D25,0),"")</f>
        <v/>
      </c>
      <c r="U29" s="32" t="str">
        <f ca="1">IFERROR(IF(AND(MOD(MONTH(U$1)+12-MONTH('Periodische Zahlungen'!$J25),'Periodische Zahlungen'!$I25)=0,U$1&gt;='Periodische Zahlungen'!$J25,U$1&lt;='Periodische Zahlungen'!$F25),'Periodische Zahlungen'!$D25,0),"")</f>
        <v/>
      </c>
      <c r="V29" s="32" t="str">
        <f ca="1">IFERROR(IF(AND(MOD(MONTH(V$1)+12-MONTH('Periodische Zahlungen'!$J25),'Periodische Zahlungen'!$I25)=0,V$1&gt;='Periodische Zahlungen'!$J25,V$1&lt;='Periodische Zahlungen'!$F25),'Periodische Zahlungen'!$D25,0),"")</f>
        <v/>
      </c>
      <c r="W29" s="32" t="str">
        <f ca="1">IFERROR(IF(AND(MOD(MONTH(W$1)+12-MONTH('Periodische Zahlungen'!$J25),'Periodische Zahlungen'!$I25)=0,W$1&gt;='Periodische Zahlungen'!$J25,W$1&lt;='Periodische Zahlungen'!$F25),'Periodische Zahlungen'!$D25,0),"")</f>
        <v/>
      </c>
      <c r="X29" s="32" t="str">
        <f ca="1">IFERROR(IF(AND(MOD(MONTH(X$1)+12-MONTH('Periodische Zahlungen'!$J25),'Periodische Zahlungen'!$I25)=0,X$1&gt;='Periodische Zahlungen'!$J25,X$1&lt;='Periodische Zahlungen'!$F25),'Periodische Zahlungen'!$D25,0),"")</f>
        <v/>
      </c>
      <c r="Y29" s="32" t="str">
        <f ca="1">IFERROR(IF(AND(MOD(MONTH(Y$1)+12-MONTH('Periodische Zahlungen'!$J25),'Periodische Zahlungen'!$I25)=0,Y$1&gt;='Periodische Zahlungen'!$J25,Y$1&lt;='Periodische Zahlungen'!$F25),'Periodische Zahlungen'!$D25,0),"")</f>
        <v/>
      </c>
      <c r="Z29" s="27">
        <f t="shared" ca="1" si="5"/>
        <v>0</v>
      </c>
      <c r="AA29" s="27">
        <f t="shared" ca="1" si="6"/>
        <v>0</v>
      </c>
    </row>
    <row r="30" spans="1:27">
      <c r="A30" s="31" t="str">
        <f>IF('Periodische Zahlungen'!A26&lt;&gt;"",'Periodische Zahlungen'!A26&amp;" ("&amp;'Periodische Zahlungen'!C26&amp;" "&amp;TEXT('Periodische Zahlungen'!D26,"0.00")&amp;" ab "&amp;TEXT('Periodische Zahlungen'!E26,"MMM/JJJJ")&amp;")","")</f>
        <v/>
      </c>
      <c r="B30" s="32" t="str">
        <f ca="1">IFERROR(IF(AND(MOD(MONTH(B$1)+12-MONTH('Periodische Zahlungen'!$J26),'Periodische Zahlungen'!$I26)=0,B$1&gt;='Periodische Zahlungen'!$J26,B$1&lt;='Periodische Zahlungen'!$F26),'Periodische Zahlungen'!$D26,0),"")</f>
        <v/>
      </c>
      <c r="C30" s="32" t="str">
        <f ca="1">IFERROR(IF(AND(MOD(MONTH(C$1)+12-MONTH('Periodische Zahlungen'!$J26),'Periodische Zahlungen'!$I26)=0,C$1&gt;='Periodische Zahlungen'!$J26,C$1&lt;='Periodische Zahlungen'!$F26),'Periodische Zahlungen'!$D26,0),"")</f>
        <v/>
      </c>
      <c r="D30" s="32" t="str">
        <f ca="1">IFERROR(IF(AND(MOD(MONTH(D$1)+12-MONTH('Periodische Zahlungen'!$J26),'Periodische Zahlungen'!$I26)=0,D$1&gt;='Periodische Zahlungen'!$J26,D$1&lt;='Periodische Zahlungen'!$F26),'Periodische Zahlungen'!$D26,0),"")</f>
        <v/>
      </c>
      <c r="E30" s="32" t="str">
        <f ca="1">IFERROR(IF(AND(MOD(MONTH(E$1)+12-MONTH('Periodische Zahlungen'!$J26),'Periodische Zahlungen'!$I26)=0,E$1&gt;='Periodische Zahlungen'!$J26,E$1&lt;='Periodische Zahlungen'!$F26),'Periodische Zahlungen'!$D26,0),"")</f>
        <v/>
      </c>
      <c r="F30" s="32" t="str">
        <f ca="1">IFERROR(IF(AND(MOD(MONTH(F$1)+12-MONTH('Periodische Zahlungen'!$J26),'Periodische Zahlungen'!$I26)=0,F$1&gt;='Periodische Zahlungen'!$J26,F$1&lt;='Periodische Zahlungen'!$F26),'Periodische Zahlungen'!$D26,0),"")</f>
        <v/>
      </c>
      <c r="G30" s="32" t="str">
        <f ca="1">IFERROR(IF(AND(MOD(MONTH(G$1)+12-MONTH('Periodische Zahlungen'!$J26),'Periodische Zahlungen'!$I26)=0,G$1&gt;='Periodische Zahlungen'!$J26,G$1&lt;='Periodische Zahlungen'!$F26),'Periodische Zahlungen'!$D26,0),"")</f>
        <v/>
      </c>
      <c r="H30" s="32" t="str">
        <f ca="1">IFERROR(IF(AND(MOD(MONTH(H$1)+12-MONTH('Periodische Zahlungen'!$J26),'Periodische Zahlungen'!$I26)=0,H$1&gt;='Periodische Zahlungen'!$J26,H$1&lt;='Periodische Zahlungen'!$F26),'Periodische Zahlungen'!$D26,0),"")</f>
        <v/>
      </c>
      <c r="I30" s="32" t="str">
        <f ca="1">IFERROR(IF(AND(MOD(MONTH(I$1)+12-MONTH('Periodische Zahlungen'!$J26),'Periodische Zahlungen'!$I26)=0,I$1&gt;='Periodische Zahlungen'!$J26,I$1&lt;='Periodische Zahlungen'!$F26),'Periodische Zahlungen'!$D26,0),"")</f>
        <v/>
      </c>
      <c r="J30" s="32" t="str">
        <f ca="1">IFERROR(IF(AND(MOD(MONTH(J$1)+12-MONTH('Periodische Zahlungen'!$J26),'Periodische Zahlungen'!$I26)=0,J$1&gt;='Periodische Zahlungen'!$J26,J$1&lt;='Periodische Zahlungen'!$F26),'Periodische Zahlungen'!$D26,0),"")</f>
        <v/>
      </c>
      <c r="K30" s="32" t="str">
        <f ca="1">IFERROR(IF(AND(MOD(MONTH(K$1)+12-MONTH('Periodische Zahlungen'!$J26),'Periodische Zahlungen'!$I26)=0,K$1&gt;='Periodische Zahlungen'!$J26,K$1&lt;='Periodische Zahlungen'!$F26),'Periodische Zahlungen'!$D26,0),"")</f>
        <v/>
      </c>
      <c r="L30" s="32" t="str">
        <f ca="1">IFERROR(IF(AND(MOD(MONTH(L$1)+12-MONTH('Periodische Zahlungen'!$J26),'Periodische Zahlungen'!$I26)=0,L$1&gt;='Periodische Zahlungen'!$J26,L$1&lt;='Periodische Zahlungen'!$F26),'Periodische Zahlungen'!$D26,0),"")</f>
        <v/>
      </c>
      <c r="M30" s="32" t="str">
        <f ca="1">IFERROR(IF(AND(MOD(MONTH(M$1)+12-MONTH('Periodische Zahlungen'!$J26),'Periodische Zahlungen'!$I26)=0,M$1&gt;='Periodische Zahlungen'!$J26,M$1&lt;='Periodische Zahlungen'!$F26),'Periodische Zahlungen'!$D26,0),"")</f>
        <v/>
      </c>
      <c r="N30" s="32" t="str">
        <f ca="1">IFERROR(IF(AND(MOD(MONTH(N$1)+12-MONTH('Periodische Zahlungen'!$J26),'Periodische Zahlungen'!$I26)=0,N$1&gt;='Periodische Zahlungen'!$J26,N$1&lt;='Periodische Zahlungen'!$F26),'Periodische Zahlungen'!$D26,0),"")</f>
        <v/>
      </c>
      <c r="O30" s="32" t="str">
        <f ca="1">IFERROR(IF(AND(MOD(MONTH(O$1)+12-MONTH('Periodische Zahlungen'!$J26),'Periodische Zahlungen'!$I26)=0,O$1&gt;='Periodische Zahlungen'!$J26,O$1&lt;='Periodische Zahlungen'!$F26),'Periodische Zahlungen'!$D26,0),"")</f>
        <v/>
      </c>
      <c r="P30" s="32" t="str">
        <f ca="1">IFERROR(IF(AND(MOD(MONTH(P$1)+12-MONTH('Periodische Zahlungen'!$J26),'Periodische Zahlungen'!$I26)=0,P$1&gt;='Periodische Zahlungen'!$J26,P$1&lt;='Periodische Zahlungen'!$F26),'Periodische Zahlungen'!$D26,0),"")</f>
        <v/>
      </c>
      <c r="Q30" s="32" t="str">
        <f ca="1">IFERROR(IF(AND(MOD(MONTH(Q$1)+12-MONTH('Periodische Zahlungen'!$J26),'Periodische Zahlungen'!$I26)=0,Q$1&gt;='Periodische Zahlungen'!$J26,Q$1&lt;='Periodische Zahlungen'!$F26),'Periodische Zahlungen'!$D26,0),"")</f>
        <v/>
      </c>
      <c r="R30" s="32" t="str">
        <f ca="1">IFERROR(IF(AND(MOD(MONTH(R$1)+12-MONTH('Periodische Zahlungen'!$J26),'Periodische Zahlungen'!$I26)=0,R$1&gt;='Periodische Zahlungen'!$J26,R$1&lt;='Periodische Zahlungen'!$F26),'Periodische Zahlungen'!$D26,0),"")</f>
        <v/>
      </c>
      <c r="S30" s="32" t="str">
        <f ca="1">IFERROR(IF(AND(MOD(MONTH(S$1)+12-MONTH('Periodische Zahlungen'!$J26),'Periodische Zahlungen'!$I26)=0,S$1&gt;='Periodische Zahlungen'!$J26,S$1&lt;='Periodische Zahlungen'!$F26),'Periodische Zahlungen'!$D26,0),"")</f>
        <v/>
      </c>
      <c r="T30" s="32" t="str">
        <f ca="1">IFERROR(IF(AND(MOD(MONTH(T$1)+12-MONTH('Periodische Zahlungen'!$J26),'Periodische Zahlungen'!$I26)=0,T$1&gt;='Periodische Zahlungen'!$J26,T$1&lt;='Periodische Zahlungen'!$F26),'Periodische Zahlungen'!$D26,0),"")</f>
        <v/>
      </c>
      <c r="U30" s="32" t="str">
        <f ca="1">IFERROR(IF(AND(MOD(MONTH(U$1)+12-MONTH('Periodische Zahlungen'!$J26),'Periodische Zahlungen'!$I26)=0,U$1&gt;='Periodische Zahlungen'!$J26,U$1&lt;='Periodische Zahlungen'!$F26),'Periodische Zahlungen'!$D26,0),"")</f>
        <v/>
      </c>
      <c r="V30" s="32" t="str">
        <f ca="1">IFERROR(IF(AND(MOD(MONTH(V$1)+12-MONTH('Periodische Zahlungen'!$J26),'Periodische Zahlungen'!$I26)=0,V$1&gt;='Periodische Zahlungen'!$J26,V$1&lt;='Periodische Zahlungen'!$F26),'Periodische Zahlungen'!$D26,0),"")</f>
        <v/>
      </c>
      <c r="W30" s="32" t="str">
        <f ca="1">IFERROR(IF(AND(MOD(MONTH(W$1)+12-MONTH('Periodische Zahlungen'!$J26),'Periodische Zahlungen'!$I26)=0,W$1&gt;='Periodische Zahlungen'!$J26,W$1&lt;='Periodische Zahlungen'!$F26),'Periodische Zahlungen'!$D26,0),"")</f>
        <v/>
      </c>
      <c r="X30" s="32" t="str">
        <f ca="1">IFERROR(IF(AND(MOD(MONTH(X$1)+12-MONTH('Periodische Zahlungen'!$J26),'Periodische Zahlungen'!$I26)=0,X$1&gt;='Periodische Zahlungen'!$J26,X$1&lt;='Periodische Zahlungen'!$F26),'Periodische Zahlungen'!$D26,0),"")</f>
        <v/>
      </c>
      <c r="Y30" s="32" t="str">
        <f ca="1">IFERROR(IF(AND(MOD(MONTH(Y$1)+12-MONTH('Periodische Zahlungen'!$J26),'Periodische Zahlungen'!$I26)=0,Y$1&gt;='Periodische Zahlungen'!$J26,Y$1&lt;='Periodische Zahlungen'!$F26),'Periodische Zahlungen'!$D26,0),"")</f>
        <v/>
      </c>
      <c r="Z30" s="27">
        <f t="shared" ca="1" si="5"/>
        <v>0</v>
      </c>
      <c r="AA30" s="27">
        <f t="shared" ca="1" si="6"/>
        <v>0</v>
      </c>
    </row>
    <row r="31" spans="1:27">
      <c r="A31" s="31" t="str">
        <f>IF('Periodische Zahlungen'!A27&lt;&gt;"",'Periodische Zahlungen'!A27&amp;" ("&amp;'Periodische Zahlungen'!C27&amp;" "&amp;TEXT('Periodische Zahlungen'!D27,"0.00")&amp;" ab "&amp;TEXT('Periodische Zahlungen'!E27,"MMM/JJJJ")&amp;")","")</f>
        <v/>
      </c>
      <c r="B31" s="32" t="str">
        <f ca="1">IFERROR(IF(AND(MOD(MONTH(B$1)+12-MONTH('Periodische Zahlungen'!$J27),'Periodische Zahlungen'!$I27)=0,B$1&gt;='Periodische Zahlungen'!$J27,B$1&lt;='Periodische Zahlungen'!$F27),'Periodische Zahlungen'!$D27,0),"")</f>
        <v/>
      </c>
      <c r="C31" s="32" t="str">
        <f ca="1">IFERROR(IF(AND(MOD(MONTH(C$1)+12-MONTH('Periodische Zahlungen'!$J27),'Periodische Zahlungen'!$I27)=0,C$1&gt;='Periodische Zahlungen'!$J27,C$1&lt;='Periodische Zahlungen'!$F27),'Periodische Zahlungen'!$D27,0),"")</f>
        <v/>
      </c>
      <c r="D31" s="32" t="str">
        <f ca="1">IFERROR(IF(AND(MOD(MONTH(D$1)+12-MONTH('Periodische Zahlungen'!$J27),'Periodische Zahlungen'!$I27)=0,D$1&gt;='Periodische Zahlungen'!$J27,D$1&lt;='Periodische Zahlungen'!$F27),'Periodische Zahlungen'!$D27,0),"")</f>
        <v/>
      </c>
      <c r="E31" s="32" t="str">
        <f ca="1">IFERROR(IF(AND(MOD(MONTH(E$1)+12-MONTH('Periodische Zahlungen'!$J27),'Periodische Zahlungen'!$I27)=0,E$1&gt;='Periodische Zahlungen'!$J27,E$1&lt;='Periodische Zahlungen'!$F27),'Periodische Zahlungen'!$D27,0),"")</f>
        <v/>
      </c>
      <c r="F31" s="32" t="str">
        <f ca="1">IFERROR(IF(AND(MOD(MONTH(F$1)+12-MONTH('Periodische Zahlungen'!$J27),'Periodische Zahlungen'!$I27)=0,F$1&gt;='Periodische Zahlungen'!$J27,F$1&lt;='Periodische Zahlungen'!$F27),'Periodische Zahlungen'!$D27,0),"")</f>
        <v/>
      </c>
      <c r="G31" s="32" t="str">
        <f ca="1">IFERROR(IF(AND(MOD(MONTH(G$1)+12-MONTH('Periodische Zahlungen'!$J27),'Periodische Zahlungen'!$I27)=0,G$1&gt;='Periodische Zahlungen'!$J27,G$1&lt;='Periodische Zahlungen'!$F27),'Periodische Zahlungen'!$D27,0),"")</f>
        <v/>
      </c>
      <c r="H31" s="32" t="str">
        <f ca="1">IFERROR(IF(AND(MOD(MONTH(H$1)+12-MONTH('Periodische Zahlungen'!$J27),'Periodische Zahlungen'!$I27)=0,H$1&gt;='Periodische Zahlungen'!$J27,H$1&lt;='Periodische Zahlungen'!$F27),'Periodische Zahlungen'!$D27,0),"")</f>
        <v/>
      </c>
      <c r="I31" s="32" t="str">
        <f ca="1">IFERROR(IF(AND(MOD(MONTH(I$1)+12-MONTH('Periodische Zahlungen'!$J27),'Periodische Zahlungen'!$I27)=0,I$1&gt;='Periodische Zahlungen'!$J27,I$1&lt;='Periodische Zahlungen'!$F27),'Periodische Zahlungen'!$D27,0),"")</f>
        <v/>
      </c>
      <c r="J31" s="32" t="str">
        <f ca="1">IFERROR(IF(AND(MOD(MONTH(J$1)+12-MONTH('Periodische Zahlungen'!$J27),'Periodische Zahlungen'!$I27)=0,J$1&gt;='Periodische Zahlungen'!$J27,J$1&lt;='Periodische Zahlungen'!$F27),'Periodische Zahlungen'!$D27,0),"")</f>
        <v/>
      </c>
      <c r="K31" s="32" t="str">
        <f ca="1">IFERROR(IF(AND(MOD(MONTH(K$1)+12-MONTH('Periodische Zahlungen'!$J27),'Periodische Zahlungen'!$I27)=0,K$1&gt;='Periodische Zahlungen'!$J27,K$1&lt;='Periodische Zahlungen'!$F27),'Periodische Zahlungen'!$D27,0),"")</f>
        <v/>
      </c>
      <c r="L31" s="32" t="str">
        <f ca="1">IFERROR(IF(AND(MOD(MONTH(L$1)+12-MONTH('Periodische Zahlungen'!$J27),'Periodische Zahlungen'!$I27)=0,L$1&gt;='Periodische Zahlungen'!$J27,L$1&lt;='Periodische Zahlungen'!$F27),'Periodische Zahlungen'!$D27,0),"")</f>
        <v/>
      </c>
      <c r="M31" s="32" t="str">
        <f ca="1">IFERROR(IF(AND(MOD(MONTH(M$1)+12-MONTH('Periodische Zahlungen'!$J27),'Periodische Zahlungen'!$I27)=0,M$1&gt;='Periodische Zahlungen'!$J27,M$1&lt;='Periodische Zahlungen'!$F27),'Periodische Zahlungen'!$D27,0),"")</f>
        <v/>
      </c>
      <c r="N31" s="32" t="str">
        <f ca="1">IFERROR(IF(AND(MOD(MONTH(N$1)+12-MONTH('Periodische Zahlungen'!$J27),'Periodische Zahlungen'!$I27)=0,N$1&gt;='Periodische Zahlungen'!$J27,N$1&lt;='Periodische Zahlungen'!$F27),'Periodische Zahlungen'!$D27,0),"")</f>
        <v/>
      </c>
      <c r="O31" s="32" t="str">
        <f ca="1">IFERROR(IF(AND(MOD(MONTH(O$1)+12-MONTH('Periodische Zahlungen'!$J27),'Periodische Zahlungen'!$I27)=0,O$1&gt;='Periodische Zahlungen'!$J27,O$1&lt;='Periodische Zahlungen'!$F27),'Periodische Zahlungen'!$D27,0),"")</f>
        <v/>
      </c>
      <c r="P31" s="32" t="str">
        <f ca="1">IFERROR(IF(AND(MOD(MONTH(P$1)+12-MONTH('Periodische Zahlungen'!$J27),'Periodische Zahlungen'!$I27)=0,P$1&gt;='Periodische Zahlungen'!$J27,P$1&lt;='Periodische Zahlungen'!$F27),'Periodische Zahlungen'!$D27,0),"")</f>
        <v/>
      </c>
      <c r="Q31" s="32" t="str">
        <f ca="1">IFERROR(IF(AND(MOD(MONTH(Q$1)+12-MONTH('Periodische Zahlungen'!$J27),'Periodische Zahlungen'!$I27)=0,Q$1&gt;='Periodische Zahlungen'!$J27,Q$1&lt;='Periodische Zahlungen'!$F27),'Periodische Zahlungen'!$D27,0),"")</f>
        <v/>
      </c>
      <c r="R31" s="32" t="str">
        <f ca="1">IFERROR(IF(AND(MOD(MONTH(R$1)+12-MONTH('Periodische Zahlungen'!$J27),'Periodische Zahlungen'!$I27)=0,R$1&gt;='Periodische Zahlungen'!$J27,R$1&lt;='Periodische Zahlungen'!$F27),'Periodische Zahlungen'!$D27,0),"")</f>
        <v/>
      </c>
      <c r="S31" s="32" t="str">
        <f ca="1">IFERROR(IF(AND(MOD(MONTH(S$1)+12-MONTH('Periodische Zahlungen'!$J27),'Periodische Zahlungen'!$I27)=0,S$1&gt;='Periodische Zahlungen'!$J27,S$1&lt;='Periodische Zahlungen'!$F27),'Periodische Zahlungen'!$D27,0),"")</f>
        <v/>
      </c>
      <c r="T31" s="32" t="str">
        <f ca="1">IFERROR(IF(AND(MOD(MONTH(T$1)+12-MONTH('Periodische Zahlungen'!$J27),'Periodische Zahlungen'!$I27)=0,T$1&gt;='Periodische Zahlungen'!$J27,T$1&lt;='Periodische Zahlungen'!$F27),'Periodische Zahlungen'!$D27,0),"")</f>
        <v/>
      </c>
      <c r="U31" s="32" t="str">
        <f ca="1">IFERROR(IF(AND(MOD(MONTH(U$1)+12-MONTH('Periodische Zahlungen'!$J27),'Periodische Zahlungen'!$I27)=0,U$1&gt;='Periodische Zahlungen'!$J27,U$1&lt;='Periodische Zahlungen'!$F27),'Periodische Zahlungen'!$D27,0),"")</f>
        <v/>
      </c>
      <c r="V31" s="32" t="str">
        <f ca="1">IFERROR(IF(AND(MOD(MONTH(V$1)+12-MONTH('Periodische Zahlungen'!$J27),'Periodische Zahlungen'!$I27)=0,V$1&gt;='Periodische Zahlungen'!$J27,V$1&lt;='Periodische Zahlungen'!$F27),'Periodische Zahlungen'!$D27,0),"")</f>
        <v/>
      </c>
      <c r="W31" s="32" t="str">
        <f ca="1">IFERROR(IF(AND(MOD(MONTH(W$1)+12-MONTH('Periodische Zahlungen'!$J27),'Periodische Zahlungen'!$I27)=0,W$1&gt;='Periodische Zahlungen'!$J27,W$1&lt;='Periodische Zahlungen'!$F27),'Periodische Zahlungen'!$D27,0),"")</f>
        <v/>
      </c>
      <c r="X31" s="32" t="str">
        <f ca="1">IFERROR(IF(AND(MOD(MONTH(X$1)+12-MONTH('Periodische Zahlungen'!$J27),'Periodische Zahlungen'!$I27)=0,X$1&gt;='Periodische Zahlungen'!$J27,X$1&lt;='Periodische Zahlungen'!$F27),'Periodische Zahlungen'!$D27,0),"")</f>
        <v/>
      </c>
      <c r="Y31" s="32" t="str">
        <f ca="1">IFERROR(IF(AND(MOD(MONTH(Y$1)+12-MONTH('Periodische Zahlungen'!$J27),'Periodische Zahlungen'!$I27)=0,Y$1&gt;='Periodische Zahlungen'!$J27,Y$1&lt;='Periodische Zahlungen'!$F27),'Periodische Zahlungen'!$D27,0),"")</f>
        <v/>
      </c>
      <c r="Z31" s="27">
        <f t="shared" ca="1" si="5"/>
        <v>0</v>
      </c>
      <c r="AA31" s="27">
        <f t="shared" ca="1" si="6"/>
        <v>0</v>
      </c>
    </row>
    <row r="32" spans="1:27">
      <c r="A32" s="31" t="str">
        <f>IF('Periodische Zahlungen'!A28&lt;&gt;"",'Periodische Zahlungen'!A28&amp;" ("&amp;'Periodische Zahlungen'!C28&amp;" "&amp;TEXT('Periodische Zahlungen'!D28,"0.00")&amp;" ab "&amp;TEXT('Periodische Zahlungen'!E28,"MMM/JJJJ")&amp;")","")</f>
        <v/>
      </c>
      <c r="B32" s="32" t="str">
        <f ca="1">IFERROR(IF(AND(MOD(MONTH(B$1)+12-MONTH('Periodische Zahlungen'!$J28),'Periodische Zahlungen'!$I28)=0,B$1&gt;='Periodische Zahlungen'!$J28,B$1&lt;='Periodische Zahlungen'!$F28),'Periodische Zahlungen'!$D28,0),"")</f>
        <v/>
      </c>
      <c r="C32" s="32" t="str">
        <f ca="1">IFERROR(IF(AND(MOD(MONTH(C$1)+12-MONTH('Periodische Zahlungen'!$J28),'Periodische Zahlungen'!$I28)=0,C$1&gt;='Periodische Zahlungen'!$J28,C$1&lt;='Periodische Zahlungen'!$F28),'Periodische Zahlungen'!$D28,0),"")</f>
        <v/>
      </c>
      <c r="D32" s="32" t="str">
        <f ca="1">IFERROR(IF(AND(MOD(MONTH(D$1)+12-MONTH('Periodische Zahlungen'!$J28),'Periodische Zahlungen'!$I28)=0,D$1&gt;='Periodische Zahlungen'!$J28,D$1&lt;='Periodische Zahlungen'!$F28),'Periodische Zahlungen'!$D28,0),"")</f>
        <v/>
      </c>
      <c r="E32" s="32" t="str">
        <f ca="1">IFERROR(IF(AND(MOD(MONTH(E$1)+12-MONTH('Periodische Zahlungen'!$J28),'Periodische Zahlungen'!$I28)=0,E$1&gt;='Periodische Zahlungen'!$J28,E$1&lt;='Periodische Zahlungen'!$F28),'Periodische Zahlungen'!$D28,0),"")</f>
        <v/>
      </c>
      <c r="F32" s="32" t="str">
        <f ca="1">IFERROR(IF(AND(MOD(MONTH(F$1)+12-MONTH('Periodische Zahlungen'!$J28),'Periodische Zahlungen'!$I28)=0,F$1&gt;='Periodische Zahlungen'!$J28,F$1&lt;='Periodische Zahlungen'!$F28),'Periodische Zahlungen'!$D28,0),"")</f>
        <v/>
      </c>
      <c r="G32" s="32" t="str">
        <f ca="1">IFERROR(IF(AND(MOD(MONTH(G$1)+12-MONTH('Periodische Zahlungen'!$J28),'Periodische Zahlungen'!$I28)=0,G$1&gt;='Periodische Zahlungen'!$J28,G$1&lt;='Periodische Zahlungen'!$F28),'Periodische Zahlungen'!$D28,0),"")</f>
        <v/>
      </c>
      <c r="H32" s="32" t="str">
        <f ca="1">IFERROR(IF(AND(MOD(MONTH(H$1)+12-MONTH('Periodische Zahlungen'!$J28),'Periodische Zahlungen'!$I28)=0,H$1&gt;='Periodische Zahlungen'!$J28,H$1&lt;='Periodische Zahlungen'!$F28),'Periodische Zahlungen'!$D28,0),"")</f>
        <v/>
      </c>
      <c r="I32" s="32" t="str">
        <f ca="1">IFERROR(IF(AND(MOD(MONTH(I$1)+12-MONTH('Periodische Zahlungen'!$J28),'Periodische Zahlungen'!$I28)=0,I$1&gt;='Periodische Zahlungen'!$J28,I$1&lt;='Periodische Zahlungen'!$F28),'Periodische Zahlungen'!$D28,0),"")</f>
        <v/>
      </c>
      <c r="J32" s="32" t="str">
        <f ca="1">IFERROR(IF(AND(MOD(MONTH(J$1)+12-MONTH('Periodische Zahlungen'!$J28),'Periodische Zahlungen'!$I28)=0,J$1&gt;='Periodische Zahlungen'!$J28,J$1&lt;='Periodische Zahlungen'!$F28),'Periodische Zahlungen'!$D28,0),"")</f>
        <v/>
      </c>
      <c r="K32" s="32" t="str">
        <f ca="1">IFERROR(IF(AND(MOD(MONTH(K$1)+12-MONTH('Periodische Zahlungen'!$J28),'Periodische Zahlungen'!$I28)=0,K$1&gt;='Periodische Zahlungen'!$J28,K$1&lt;='Periodische Zahlungen'!$F28),'Periodische Zahlungen'!$D28,0),"")</f>
        <v/>
      </c>
      <c r="L32" s="32" t="str">
        <f ca="1">IFERROR(IF(AND(MOD(MONTH(L$1)+12-MONTH('Periodische Zahlungen'!$J28),'Periodische Zahlungen'!$I28)=0,L$1&gt;='Periodische Zahlungen'!$J28,L$1&lt;='Periodische Zahlungen'!$F28),'Periodische Zahlungen'!$D28,0),"")</f>
        <v/>
      </c>
      <c r="M32" s="32" t="str">
        <f ca="1">IFERROR(IF(AND(MOD(MONTH(M$1)+12-MONTH('Periodische Zahlungen'!$J28),'Periodische Zahlungen'!$I28)=0,M$1&gt;='Periodische Zahlungen'!$J28,M$1&lt;='Periodische Zahlungen'!$F28),'Periodische Zahlungen'!$D28,0),"")</f>
        <v/>
      </c>
      <c r="N32" s="32" t="str">
        <f ca="1">IFERROR(IF(AND(MOD(MONTH(N$1)+12-MONTH('Periodische Zahlungen'!$J28),'Periodische Zahlungen'!$I28)=0,N$1&gt;='Periodische Zahlungen'!$J28,N$1&lt;='Periodische Zahlungen'!$F28),'Periodische Zahlungen'!$D28,0),"")</f>
        <v/>
      </c>
      <c r="O32" s="32" t="str">
        <f ca="1">IFERROR(IF(AND(MOD(MONTH(O$1)+12-MONTH('Periodische Zahlungen'!$J28),'Periodische Zahlungen'!$I28)=0,O$1&gt;='Periodische Zahlungen'!$J28,O$1&lt;='Periodische Zahlungen'!$F28),'Periodische Zahlungen'!$D28,0),"")</f>
        <v/>
      </c>
      <c r="P32" s="32" t="str">
        <f ca="1">IFERROR(IF(AND(MOD(MONTH(P$1)+12-MONTH('Periodische Zahlungen'!$J28),'Periodische Zahlungen'!$I28)=0,P$1&gt;='Periodische Zahlungen'!$J28,P$1&lt;='Periodische Zahlungen'!$F28),'Periodische Zahlungen'!$D28,0),"")</f>
        <v/>
      </c>
      <c r="Q32" s="32" t="str">
        <f ca="1">IFERROR(IF(AND(MOD(MONTH(Q$1)+12-MONTH('Periodische Zahlungen'!$J28),'Periodische Zahlungen'!$I28)=0,Q$1&gt;='Periodische Zahlungen'!$J28,Q$1&lt;='Periodische Zahlungen'!$F28),'Periodische Zahlungen'!$D28,0),"")</f>
        <v/>
      </c>
      <c r="R32" s="32" t="str">
        <f ca="1">IFERROR(IF(AND(MOD(MONTH(R$1)+12-MONTH('Periodische Zahlungen'!$J28),'Periodische Zahlungen'!$I28)=0,R$1&gt;='Periodische Zahlungen'!$J28,R$1&lt;='Periodische Zahlungen'!$F28),'Periodische Zahlungen'!$D28,0),"")</f>
        <v/>
      </c>
      <c r="S32" s="32" t="str">
        <f ca="1">IFERROR(IF(AND(MOD(MONTH(S$1)+12-MONTH('Periodische Zahlungen'!$J28),'Periodische Zahlungen'!$I28)=0,S$1&gt;='Periodische Zahlungen'!$J28,S$1&lt;='Periodische Zahlungen'!$F28),'Periodische Zahlungen'!$D28,0),"")</f>
        <v/>
      </c>
      <c r="T32" s="32" t="str">
        <f ca="1">IFERROR(IF(AND(MOD(MONTH(T$1)+12-MONTH('Periodische Zahlungen'!$J28),'Periodische Zahlungen'!$I28)=0,T$1&gt;='Periodische Zahlungen'!$J28,T$1&lt;='Periodische Zahlungen'!$F28),'Periodische Zahlungen'!$D28,0),"")</f>
        <v/>
      </c>
      <c r="U32" s="32" t="str">
        <f ca="1">IFERROR(IF(AND(MOD(MONTH(U$1)+12-MONTH('Periodische Zahlungen'!$J28),'Periodische Zahlungen'!$I28)=0,U$1&gt;='Periodische Zahlungen'!$J28,U$1&lt;='Periodische Zahlungen'!$F28),'Periodische Zahlungen'!$D28,0),"")</f>
        <v/>
      </c>
      <c r="V32" s="32" t="str">
        <f ca="1">IFERROR(IF(AND(MOD(MONTH(V$1)+12-MONTH('Periodische Zahlungen'!$J28),'Periodische Zahlungen'!$I28)=0,V$1&gt;='Periodische Zahlungen'!$J28,V$1&lt;='Periodische Zahlungen'!$F28),'Periodische Zahlungen'!$D28,0),"")</f>
        <v/>
      </c>
      <c r="W32" s="32" t="str">
        <f ca="1">IFERROR(IF(AND(MOD(MONTH(W$1)+12-MONTH('Periodische Zahlungen'!$J28),'Periodische Zahlungen'!$I28)=0,W$1&gt;='Periodische Zahlungen'!$J28,W$1&lt;='Periodische Zahlungen'!$F28),'Periodische Zahlungen'!$D28,0),"")</f>
        <v/>
      </c>
      <c r="X32" s="32" t="str">
        <f ca="1">IFERROR(IF(AND(MOD(MONTH(X$1)+12-MONTH('Periodische Zahlungen'!$J28),'Periodische Zahlungen'!$I28)=0,X$1&gt;='Periodische Zahlungen'!$J28,X$1&lt;='Periodische Zahlungen'!$F28),'Periodische Zahlungen'!$D28,0),"")</f>
        <v/>
      </c>
      <c r="Y32" s="32" t="str">
        <f ca="1">IFERROR(IF(AND(MOD(MONTH(Y$1)+12-MONTH('Periodische Zahlungen'!$J28),'Periodische Zahlungen'!$I28)=0,Y$1&gt;='Periodische Zahlungen'!$J28,Y$1&lt;='Periodische Zahlungen'!$F28),'Periodische Zahlungen'!$D28,0),"")</f>
        <v/>
      </c>
      <c r="Z32" s="27">
        <f t="shared" ca="1" si="5"/>
        <v>0</v>
      </c>
      <c r="AA32" s="27">
        <f t="shared" ca="1" si="6"/>
        <v>0</v>
      </c>
    </row>
    <row r="33" spans="1:27">
      <c r="A33" s="31" t="str">
        <f>IF('Periodische Zahlungen'!A29&lt;&gt;"",'Periodische Zahlungen'!A29&amp;" ("&amp;'Periodische Zahlungen'!C29&amp;" "&amp;TEXT('Periodische Zahlungen'!D29,"0.00")&amp;" ab "&amp;TEXT('Periodische Zahlungen'!E29,"MMM/JJJJ")&amp;")","")</f>
        <v/>
      </c>
      <c r="B33" s="32" t="str">
        <f ca="1">IFERROR(IF(AND(MOD(MONTH(B$1)+12-MONTH('Periodische Zahlungen'!$J29),'Periodische Zahlungen'!$I29)=0,B$1&gt;='Periodische Zahlungen'!$J29,B$1&lt;='Periodische Zahlungen'!$F29),'Periodische Zahlungen'!$D29,0),"")</f>
        <v/>
      </c>
      <c r="C33" s="32" t="str">
        <f ca="1">IFERROR(IF(AND(MOD(MONTH(C$1)+12-MONTH('Periodische Zahlungen'!$J29),'Periodische Zahlungen'!$I29)=0,C$1&gt;='Periodische Zahlungen'!$J29,C$1&lt;='Periodische Zahlungen'!$F29),'Periodische Zahlungen'!$D29,0),"")</f>
        <v/>
      </c>
      <c r="D33" s="32" t="str">
        <f ca="1">IFERROR(IF(AND(MOD(MONTH(D$1)+12-MONTH('Periodische Zahlungen'!$J29),'Periodische Zahlungen'!$I29)=0,D$1&gt;='Periodische Zahlungen'!$J29,D$1&lt;='Periodische Zahlungen'!$F29),'Periodische Zahlungen'!$D29,0),"")</f>
        <v/>
      </c>
      <c r="E33" s="32" t="str">
        <f ca="1">IFERROR(IF(AND(MOD(MONTH(E$1)+12-MONTH('Periodische Zahlungen'!$J29),'Periodische Zahlungen'!$I29)=0,E$1&gt;='Periodische Zahlungen'!$J29,E$1&lt;='Periodische Zahlungen'!$F29),'Periodische Zahlungen'!$D29,0),"")</f>
        <v/>
      </c>
      <c r="F33" s="32" t="str">
        <f ca="1">IFERROR(IF(AND(MOD(MONTH(F$1)+12-MONTH('Periodische Zahlungen'!$J29),'Periodische Zahlungen'!$I29)=0,F$1&gt;='Periodische Zahlungen'!$J29,F$1&lt;='Periodische Zahlungen'!$F29),'Periodische Zahlungen'!$D29,0),"")</f>
        <v/>
      </c>
      <c r="G33" s="32" t="str">
        <f ca="1">IFERROR(IF(AND(MOD(MONTH(G$1)+12-MONTH('Periodische Zahlungen'!$J29),'Periodische Zahlungen'!$I29)=0,G$1&gt;='Periodische Zahlungen'!$J29,G$1&lt;='Periodische Zahlungen'!$F29),'Periodische Zahlungen'!$D29,0),"")</f>
        <v/>
      </c>
      <c r="H33" s="32" t="str">
        <f ca="1">IFERROR(IF(AND(MOD(MONTH(H$1)+12-MONTH('Periodische Zahlungen'!$J29),'Periodische Zahlungen'!$I29)=0,H$1&gt;='Periodische Zahlungen'!$J29,H$1&lt;='Periodische Zahlungen'!$F29),'Periodische Zahlungen'!$D29,0),"")</f>
        <v/>
      </c>
      <c r="I33" s="32" t="str">
        <f ca="1">IFERROR(IF(AND(MOD(MONTH(I$1)+12-MONTH('Periodische Zahlungen'!$J29),'Periodische Zahlungen'!$I29)=0,I$1&gt;='Periodische Zahlungen'!$J29,I$1&lt;='Periodische Zahlungen'!$F29),'Periodische Zahlungen'!$D29,0),"")</f>
        <v/>
      </c>
      <c r="J33" s="32" t="str">
        <f ca="1">IFERROR(IF(AND(MOD(MONTH(J$1)+12-MONTH('Periodische Zahlungen'!$J29),'Periodische Zahlungen'!$I29)=0,J$1&gt;='Periodische Zahlungen'!$J29,J$1&lt;='Periodische Zahlungen'!$F29),'Periodische Zahlungen'!$D29,0),"")</f>
        <v/>
      </c>
      <c r="K33" s="32" t="str">
        <f ca="1">IFERROR(IF(AND(MOD(MONTH(K$1)+12-MONTH('Periodische Zahlungen'!$J29),'Periodische Zahlungen'!$I29)=0,K$1&gt;='Periodische Zahlungen'!$J29,K$1&lt;='Periodische Zahlungen'!$F29),'Periodische Zahlungen'!$D29,0),"")</f>
        <v/>
      </c>
      <c r="L33" s="32" t="str">
        <f ca="1">IFERROR(IF(AND(MOD(MONTH(L$1)+12-MONTH('Periodische Zahlungen'!$J29),'Periodische Zahlungen'!$I29)=0,L$1&gt;='Periodische Zahlungen'!$J29,L$1&lt;='Periodische Zahlungen'!$F29),'Periodische Zahlungen'!$D29,0),"")</f>
        <v/>
      </c>
      <c r="M33" s="32" t="str">
        <f ca="1">IFERROR(IF(AND(MOD(MONTH(M$1)+12-MONTH('Periodische Zahlungen'!$J29),'Periodische Zahlungen'!$I29)=0,M$1&gt;='Periodische Zahlungen'!$J29,M$1&lt;='Periodische Zahlungen'!$F29),'Periodische Zahlungen'!$D29,0),"")</f>
        <v/>
      </c>
      <c r="N33" s="32" t="str">
        <f ca="1">IFERROR(IF(AND(MOD(MONTH(N$1)+12-MONTH('Periodische Zahlungen'!$J29),'Periodische Zahlungen'!$I29)=0,N$1&gt;='Periodische Zahlungen'!$J29,N$1&lt;='Periodische Zahlungen'!$F29),'Periodische Zahlungen'!$D29,0),"")</f>
        <v/>
      </c>
      <c r="O33" s="32" t="str">
        <f ca="1">IFERROR(IF(AND(MOD(MONTH(O$1)+12-MONTH('Periodische Zahlungen'!$J29),'Periodische Zahlungen'!$I29)=0,O$1&gt;='Periodische Zahlungen'!$J29,O$1&lt;='Periodische Zahlungen'!$F29),'Periodische Zahlungen'!$D29,0),"")</f>
        <v/>
      </c>
      <c r="P33" s="32" t="str">
        <f ca="1">IFERROR(IF(AND(MOD(MONTH(P$1)+12-MONTH('Periodische Zahlungen'!$J29),'Periodische Zahlungen'!$I29)=0,P$1&gt;='Periodische Zahlungen'!$J29,P$1&lt;='Periodische Zahlungen'!$F29),'Periodische Zahlungen'!$D29,0),"")</f>
        <v/>
      </c>
      <c r="Q33" s="32" t="str">
        <f ca="1">IFERROR(IF(AND(MOD(MONTH(Q$1)+12-MONTH('Periodische Zahlungen'!$J29),'Periodische Zahlungen'!$I29)=0,Q$1&gt;='Periodische Zahlungen'!$J29,Q$1&lt;='Periodische Zahlungen'!$F29),'Periodische Zahlungen'!$D29,0),"")</f>
        <v/>
      </c>
      <c r="R33" s="32" t="str">
        <f ca="1">IFERROR(IF(AND(MOD(MONTH(R$1)+12-MONTH('Periodische Zahlungen'!$J29),'Periodische Zahlungen'!$I29)=0,R$1&gt;='Periodische Zahlungen'!$J29,R$1&lt;='Periodische Zahlungen'!$F29),'Periodische Zahlungen'!$D29,0),"")</f>
        <v/>
      </c>
      <c r="S33" s="32" t="str">
        <f ca="1">IFERROR(IF(AND(MOD(MONTH(S$1)+12-MONTH('Periodische Zahlungen'!$J29),'Periodische Zahlungen'!$I29)=0,S$1&gt;='Periodische Zahlungen'!$J29,S$1&lt;='Periodische Zahlungen'!$F29),'Periodische Zahlungen'!$D29,0),"")</f>
        <v/>
      </c>
      <c r="T33" s="32" t="str">
        <f ca="1">IFERROR(IF(AND(MOD(MONTH(T$1)+12-MONTH('Periodische Zahlungen'!$J29),'Periodische Zahlungen'!$I29)=0,T$1&gt;='Periodische Zahlungen'!$J29,T$1&lt;='Periodische Zahlungen'!$F29),'Periodische Zahlungen'!$D29,0),"")</f>
        <v/>
      </c>
      <c r="U33" s="32" t="str">
        <f ca="1">IFERROR(IF(AND(MOD(MONTH(U$1)+12-MONTH('Periodische Zahlungen'!$J29),'Periodische Zahlungen'!$I29)=0,U$1&gt;='Periodische Zahlungen'!$J29,U$1&lt;='Periodische Zahlungen'!$F29),'Periodische Zahlungen'!$D29,0),"")</f>
        <v/>
      </c>
      <c r="V33" s="32" t="str">
        <f ca="1">IFERROR(IF(AND(MOD(MONTH(V$1)+12-MONTH('Periodische Zahlungen'!$J29),'Periodische Zahlungen'!$I29)=0,V$1&gt;='Periodische Zahlungen'!$J29,V$1&lt;='Periodische Zahlungen'!$F29),'Periodische Zahlungen'!$D29,0),"")</f>
        <v/>
      </c>
      <c r="W33" s="32" t="str">
        <f ca="1">IFERROR(IF(AND(MOD(MONTH(W$1)+12-MONTH('Periodische Zahlungen'!$J29),'Periodische Zahlungen'!$I29)=0,W$1&gt;='Periodische Zahlungen'!$J29,W$1&lt;='Periodische Zahlungen'!$F29),'Periodische Zahlungen'!$D29,0),"")</f>
        <v/>
      </c>
      <c r="X33" s="32" t="str">
        <f ca="1">IFERROR(IF(AND(MOD(MONTH(X$1)+12-MONTH('Periodische Zahlungen'!$J29),'Periodische Zahlungen'!$I29)=0,X$1&gt;='Periodische Zahlungen'!$J29,X$1&lt;='Periodische Zahlungen'!$F29),'Periodische Zahlungen'!$D29,0),"")</f>
        <v/>
      </c>
      <c r="Y33" s="32" t="str">
        <f ca="1">IFERROR(IF(AND(MOD(MONTH(Y$1)+12-MONTH('Periodische Zahlungen'!$J29),'Periodische Zahlungen'!$I29)=0,Y$1&gt;='Periodische Zahlungen'!$J29,Y$1&lt;='Periodische Zahlungen'!$F29),'Periodische Zahlungen'!$D29,0),"")</f>
        <v/>
      </c>
      <c r="Z33" s="27">
        <f t="shared" ca="1" si="5"/>
        <v>0</v>
      </c>
      <c r="AA33" s="27">
        <f t="shared" ca="1" si="6"/>
        <v>0</v>
      </c>
    </row>
    <row r="34" spans="1:27">
      <c r="A34" s="31" t="str">
        <f>IF('Periodische Zahlungen'!A30&lt;&gt;"",'Periodische Zahlungen'!A30&amp;" ("&amp;'Periodische Zahlungen'!C30&amp;" "&amp;TEXT('Periodische Zahlungen'!D30,"0.00")&amp;" ab "&amp;TEXT('Periodische Zahlungen'!E30,"MMM/JJJJ")&amp;")","")</f>
        <v/>
      </c>
      <c r="B34" s="32" t="str">
        <f ca="1">IFERROR(IF(AND(MOD(MONTH(B$1)+12-MONTH('Periodische Zahlungen'!$J30),'Periodische Zahlungen'!$I30)=0,B$1&gt;='Periodische Zahlungen'!$J30,B$1&lt;='Periodische Zahlungen'!$F30),'Periodische Zahlungen'!$D30,0),"")</f>
        <v/>
      </c>
      <c r="C34" s="32" t="str">
        <f ca="1">IFERROR(IF(AND(MOD(MONTH(C$1)+12-MONTH('Periodische Zahlungen'!$J30),'Periodische Zahlungen'!$I30)=0,C$1&gt;='Periodische Zahlungen'!$J30,C$1&lt;='Periodische Zahlungen'!$F30),'Periodische Zahlungen'!$D30,0),"")</f>
        <v/>
      </c>
      <c r="D34" s="32" t="str">
        <f ca="1">IFERROR(IF(AND(MOD(MONTH(D$1)+12-MONTH('Periodische Zahlungen'!$J30),'Periodische Zahlungen'!$I30)=0,D$1&gt;='Periodische Zahlungen'!$J30,D$1&lt;='Periodische Zahlungen'!$F30),'Periodische Zahlungen'!$D30,0),"")</f>
        <v/>
      </c>
      <c r="E34" s="32" t="str">
        <f ca="1">IFERROR(IF(AND(MOD(MONTH(E$1)+12-MONTH('Periodische Zahlungen'!$J30),'Periodische Zahlungen'!$I30)=0,E$1&gt;='Periodische Zahlungen'!$J30,E$1&lt;='Periodische Zahlungen'!$F30),'Periodische Zahlungen'!$D30,0),"")</f>
        <v/>
      </c>
      <c r="F34" s="32" t="str">
        <f ca="1">IFERROR(IF(AND(MOD(MONTH(F$1)+12-MONTH('Periodische Zahlungen'!$J30),'Periodische Zahlungen'!$I30)=0,F$1&gt;='Periodische Zahlungen'!$J30,F$1&lt;='Periodische Zahlungen'!$F30),'Periodische Zahlungen'!$D30,0),"")</f>
        <v/>
      </c>
      <c r="G34" s="32" t="str">
        <f ca="1">IFERROR(IF(AND(MOD(MONTH(G$1)+12-MONTH('Periodische Zahlungen'!$J30),'Periodische Zahlungen'!$I30)=0,G$1&gt;='Periodische Zahlungen'!$J30,G$1&lt;='Periodische Zahlungen'!$F30),'Periodische Zahlungen'!$D30,0),"")</f>
        <v/>
      </c>
      <c r="H34" s="32" t="str">
        <f ca="1">IFERROR(IF(AND(MOD(MONTH(H$1)+12-MONTH('Periodische Zahlungen'!$J30),'Periodische Zahlungen'!$I30)=0,H$1&gt;='Periodische Zahlungen'!$J30,H$1&lt;='Periodische Zahlungen'!$F30),'Periodische Zahlungen'!$D30,0),"")</f>
        <v/>
      </c>
      <c r="I34" s="32" t="str">
        <f ca="1">IFERROR(IF(AND(MOD(MONTH(I$1)+12-MONTH('Periodische Zahlungen'!$J30),'Periodische Zahlungen'!$I30)=0,I$1&gt;='Periodische Zahlungen'!$J30,I$1&lt;='Periodische Zahlungen'!$F30),'Periodische Zahlungen'!$D30,0),"")</f>
        <v/>
      </c>
      <c r="J34" s="32" t="str">
        <f ca="1">IFERROR(IF(AND(MOD(MONTH(J$1)+12-MONTH('Periodische Zahlungen'!$J30),'Periodische Zahlungen'!$I30)=0,J$1&gt;='Periodische Zahlungen'!$J30,J$1&lt;='Periodische Zahlungen'!$F30),'Periodische Zahlungen'!$D30,0),"")</f>
        <v/>
      </c>
      <c r="K34" s="32" t="str">
        <f ca="1">IFERROR(IF(AND(MOD(MONTH(K$1)+12-MONTH('Periodische Zahlungen'!$J30),'Periodische Zahlungen'!$I30)=0,K$1&gt;='Periodische Zahlungen'!$J30,K$1&lt;='Periodische Zahlungen'!$F30),'Periodische Zahlungen'!$D30,0),"")</f>
        <v/>
      </c>
      <c r="L34" s="32" t="str">
        <f ca="1">IFERROR(IF(AND(MOD(MONTH(L$1)+12-MONTH('Periodische Zahlungen'!$J30),'Periodische Zahlungen'!$I30)=0,L$1&gt;='Periodische Zahlungen'!$J30,L$1&lt;='Periodische Zahlungen'!$F30),'Periodische Zahlungen'!$D30,0),"")</f>
        <v/>
      </c>
      <c r="M34" s="32" t="str">
        <f ca="1">IFERROR(IF(AND(MOD(MONTH(M$1)+12-MONTH('Periodische Zahlungen'!$J30),'Periodische Zahlungen'!$I30)=0,M$1&gt;='Periodische Zahlungen'!$J30,M$1&lt;='Periodische Zahlungen'!$F30),'Periodische Zahlungen'!$D30,0),"")</f>
        <v/>
      </c>
      <c r="N34" s="32" t="str">
        <f ca="1">IFERROR(IF(AND(MOD(MONTH(N$1)+12-MONTH('Periodische Zahlungen'!$J30),'Periodische Zahlungen'!$I30)=0,N$1&gt;='Periodische Zahlungen'!$J30,N$1&lt;='Periodische Zahlungen'!$F30),'Periodische Zahlungen'!$D30,0),"")</f>
        <v/>
      </c>
      <c r="O34" s="32" t="str">
        <f ca="1">IFERROR(IF(AND(MOD(MONTH(O$1)+12-MONTH('Periodische Zahlungen'!$J30),'Periodische Zahlungen'!$I30)=0,O$1&gt;='Periodische Zahlungen'!$J30,O$1&lt;='Periodische Zahlungen'!$F30),'Periodische Zahlungen'!$D30,0),"")</f>
        <v/>
      </c>
      <c r="P34" s="32" t="str">
        <f ca="1">IFERROR(IF(AND(MOD(MONTH(P$1)+12-MONTH('Periodische Zahlungen'!$J30),'Periodische Zahlungen'!$I30)=0,P$1&gt;='Periodische Zahlungen'!$J30,P$1&lt;='Periodische Zahlungen'!$F30),'Periodische Zahlungen'!$D30,0),"")</f>
        <v/>
      </c>
      <c r="Q34" s="32" t="str">
        <f ca="1">IFERROR(IF(AND(MOD(MONTH(Q$1)+12-MONTH('Periodische Zahlungen'!$J30),'Periodische Zahlungen'!$I30)=0,Q$1&gt;='Periodische Zahlungen'!$J30,Q$1&lt;='Periodische Zahlungen'!$F30),'Periodische Zahlungen'!$D30,0),"")</f>
        <v/>
      </c>
      <c r="R34" s="32" t="str">
        <f ca="1">IFERROR(IF(AND(MOD(MONTH(R$1)+12-MONTH('Periodische Zahlungen'!$J30),'Periodische Zahlungen'!$I30)=0,R$1&gt;='Periodische Zahlungen'!$J30,R$1&lt;='Periodische Zahlungen'!$F30),'Periodische Zahlungen'!$D30,0),"")</f>
        <v/>
      </c>
      <c r="S34" s="32" t="str">
        <f ca="1">IFERROR(IF(AND(MOD(MONTH(S$1)+12-MONTH('Periodische Zahlungen'!$J30),'Periodische Zahlungen'!$I30)=0,S$1&gt;='Periodische Zahlungen'!$J30,S$1&lt;='Periodische Zahlungen'!$F30),'Periodische Zahlungen'!$D30,0),"")</f>
        <v/>
      </c>
      <c r="T34" s="32" t="str">
        <f ca="1">IFERROR(IF(AND(MOD(MONTH(T$1)+12-MONTH('Periodische Zahlungen'!$J30),'Periodische Zahlungen'!$I30)=0,T$1&gt;='Periodische Zahlungen'!$J30,T$1&lt;='Periodische Zahlungen'!$F30),'Periodische Zahlungen'!$D30,0),"")</f>
        <v/>
      </c>
      <c r="U34" s="32" t="str">
        <f ca="1">IFERROR(IF(AND(MOD(MONTH(U$1)+12-MONTH('Periodische Zahlungen'!$J30),'Periodische Zahlungen'!$I30)=0,U$1&gt;='Periodische Zahlungen'!$J30,U$1&lt;='Periodische Zahlungen'!$F30),'Periodische Zahlungen'!$D30,0),"")</f>
        <v/>
      </c>
      <c r="V34" s="32" t="str">
        <f ca="1">IFERROR(IF(AND(MOD(MONTH(V$1)+12-MONTH('Periodische Zahlungen'!$J30),'Periodische Zahlungen'!$I30)=0,V$1&gt;='Periodische Zahlungen'!$J30,V$1&lt;='Periodische Zahlungen'!$F30),'Periodische Zahlungen'!$D30,0),"")</f>
        <v/>
      </c>
      <c r="W34" s="32" t="str">
        <f ca="1">IFERROR(IF(AND(MOD(MONTH(W$1)+12-MONTH('Periodische Zahlungen'!$J30),'Periodische Zahlungen'!$I30)=0,W$1&gt;='Periodische Zahlungen'!$J30,W$1&lt;='Periodische Zahlungen'!$F30),'Periodische Zahlungen'!$D30,0),"")</f>
        <v/>
      </c>
      <c r="X34" s="32" t="str">
        <f ca="1">IFERROR(IF(AND(MOD(MONTH(X$1)+12-MONTH('Periodische Zahlungen'!$J30),'Periodische Zahlungen'!$I30)=0,X$1&gt;='Periodische Zahlungen'!$J30,X$1&lt;='Periodische Zahlungen'!$F30),'Periodische Zahlungen'!$D30,0),"")</f>
        <v/>
      </c>
      <c r="Y34" s="32" t="str">
        <f ca="1">IFERROR(IF(AND(MOD(MONTH(Y$1)+12-MONTH('Periodische Zahlungen'!$J30),'Periodische Zahlungen'!$I30)=0,Y$1&gt;='Periodische Zahlungen'!$J30,Y$1&lt;='Periodische Zahlungen'!$F30),'Periodische Zahlungen'!$D30,0),"")</f>
        <v/>
      </c>
      <c r="Z34" s="27">
        <f t="shared" ca="1" si="5"/>
        <v>0</v>
      </c>
      <c r="AA34" s="27">
        <f t="shared" ca="1" si="6"/>
        <v>0</v>
      </c>
    </row>
    <row r="35" spans="1:27">
      <c r="A35" s="31" t="str">
        <f>IF('Periodische Zahlungen'!A31&lt;&gt;"",'Periodische Zahlungen'!A31&amp;" ("&amp;'Periodische Zahlungen'!C31&amp;" "&amp;TEXT('Periodische Zahlungen'!D31,"0.00")&amp;" ab "&amp;TEXT('Periodische Zahlungen'!E31,"MMM/JJJJ")&amp;")","")</f>
        <v/>
      </c>
      <c r="B35" s="32" t="str">
        <f ca="1">IFERROR(IF(AND(MOD(MONTH(B$1)+12-MONTH('Periodische Zahlungen'!$J31),'Periodische Zahlungen'!$I31)=0,B$1&gt;='Periodische Zahlungen'!$J31,B$1&lt;='Periodische Zahlungen'!$F31),'Periodische Zahlungen'!$D31,0),"")</f>
        <v/>
      </c>
      <c r="C35" s="32" t="str">
        <f ca="1">IFERROR(IF(AND(MOD(MONTH(C$1)+12-MONTH('Periodische Zahlungen'!$J31),'Periodische Zahlungen'!$I31)=0,C$1&gt;='Periodische Zahlungen'!$J31,C$1&lt;='Periodische Zahlungen'!$F31),'Periodische Zahlungen'!$D31,0),"")</f>
        <v/>
      </c>
      <c r="D35" s="32" t="str">
        <f ca="1">IFERROR(IF(AND(MOD(MONTH(D$1)+12-MONTH('Periodische Zahlungen'!$J31),'Periodische Zahlungen'!$I31)=0,D$1&gt;='Periodische Zahlungen'!$J31,D$1&lt;='Periodische Zahlungen'!$F31),'Periodische Zahlungen'!$D31,0),"")</f>
        <v/>
      </c>
      <c r="E35" s="32" t="str">
        <f ca="1">IFERROR(IF(AND(MOD(MONTH(E$1)+12-MONTH('Periodische Zahlungen'!$J31),'Periodische Zahlungen'!$I31)=0,E$1&gt;='Periodische Zahlungen'!$J31,E$1&lt;='Periodische Zahlungen'!$F31),'Periodische Zahlungen'!$D31,0),"")</f>
        <v/>
      </c>
      <c r="F35" s="32" t="str">
        <f ca="1">IFERROR(IF(AND(MOD(MONTH(F$1)+12-MONTH('Periodische Zahlungen'!$J31),'Periodische Zahlungen'!$I31)=0,F$1&gt;='Periodische Zahlungen'!$J31,F$1&lt;='Periodische Zahlungen'!$F31),'Periodische Zahlungen'!$D31,0),"")</f>
        <v/>
      </c>
      <c r="G35" s="32" t="str">
        <f ca="1">IFERROR(IF(AND(MOD(MONTH(G$1)+12-MONTH('Periodische Zahlungen'!$J31),'Periodische Zahlungen'!$I31)=0,G$1&gt;='Periodische Zahlungen'!$J31,G$1&lt;='Periodische Zahlungen'!$F31),'Periodische Zahlungen'!$D31,0),"")</f>
        <v/>
      </c>
      <c r="H35" s="32" t="str">
        <f ca="1">IFERROR(IF(AND(MOD(MONTH(H$1)+12-MONTH('Periodische Zahlungen'!$J31),'Periodische Zahlungen'!$I31)=0,H$1&gt;='Periodische Zahlungen'!$J31,H$1&lt;='Periodische Zahlungen'!$F31),'Periodische Zahlungen'!$D31,0),"")</f>
        <v/>
      </c>
      <c r="I35" s="32" t="str">
        <f ca="1">IFERROR(IF(AND(MOD(MONTH(I$1)+12-MONTH('Periodische Zahlungen'!$J31),'Periodische Zahlungen'!$I31)=0,I$1&gt;='Periodische Zahlungen'!$J31,I$1&lt;='Periodische Zahlungen'!$F31),'Periodische Zahlungen'!$D31,0),"")</f>
        <v/>
      </c>
      <c r="J35" s="32" t="str">
        <f ca="1">IFERROR(IF(AND(MOD(MONTH(J$1)+12-MONTH('Periodische Zahlungen'!$J31),'Periodische Zahlungen'!$I31)=0,J$1&gt;='Periodische Zahlungen'!$J31,J$1&lt;='Periodische Zahlungen'!$F31),'Periodische Zahlungen'!$D31,0),"")</f>
        <v/>
      </c>
      <c r="K35" s="32" t="str">
        <f ca="1">IFERROR(IF(AND(MOD(MONTH(K$1)+12-MONTH('Periodische Zahlungen'!$J31),'Periodische Zahlungen'!$I31)=0,K$1&gt;='Periodische Zahlungen'!$J31,K$1&lt;='Periodische Zahlungen'!$F31),'Periodische Zahlungen'!$D31,0),"")</f>
        <v/>
      </c>
      <c r="L35" s="32" t="str">
        <f ca="1">IFERROR(IF(AND(MOD(MONTH(L$1)+12-MONTH('Periodische Zahlungen'!$J31),'Periodische Zahlungen'!$I31)=0,L$1&gt;='Periodische Zahlungen'!$J31,L$1&lt;='Periodische Zahlungen'!$F31),'Periodische Zahlungen'!$D31,0),"")</f>
        <v/>
      </c>
      <c r="M35" s="32" t="str">
        <f ca="1">IFERROR(IF(AND(MOD(MONTH(M$1)+12-MONTH('Periodische Zahlungen'!$J31),'Periodische Zahlungen'!$I31)=0,M$1&gt;='Periodische Zahlungen'!$J31,M$1&lt;='Periodische Zahlungen'!$F31),'Periodische Zahlungen'!$D31,0),"")</f>
        <v/>
      </c>
      <c r="N35" s="32" t="str">
        <f ca="1">IFERROR(IF(AND(MOD(MONTH(N$1)+12-MONTH('Periodische Zahlungen'!$J31),'Periodische Zahlungen'!$I31)=0,N$1&gt;='Periodische Zahlungen'!$J31,N$1&lt;='Periodische Zahlungen'!$F31),'Periodische Zahlungen'!$D31,0),"")</f>
        <v/>
      </c>
      <c r="O35" s="32" t="str">
        <f ca="1">IFERROR(IF(AND(MOD(MONTH(O$1)+12-MONTH('Periodische Zahlungen'!$J31),'Periodische Zahlungen'!$I31)=0,O$1&gt;='Periodische Zahlungen'!$J31,O$1&lt;='Periodische Zahlungen'!$F31),'Periodische Zahlungen'!$D31,0),"")</f>
        <v/>
      </c>
      <c r="P35" s="32" t="str">
        <f ca="1">IFERROR(IF(AND(MOD(MONTH(P$1)+12-MONTH('Periodische Zahlungen'!$J31),'Periodische Zahlungen'!$I31)=0,P$1&gt;='Periodische Zahlungen'!$J31,P$1&lt;='Periodische Zahlungen'!$F31),'Periodische Zahlungen'!$D31,0),"")</f>
        <v/>
      </c>
      <c r="Q35" s="32" t="str">
        <f ca="1">IFERROR(IF(AND(MOD(MONTH(Q$1)+12-MONTH('Periodische Zahlungen'!$J31),'Periodische Zahlungen'!$I31)=0,Q$1&gt;='Periodische Zahlungen'!$J31,Q$1&lt;='Periodische Zahlungen'!$F31),'Periodische Zahlungen'!$D31,0),"")</f>
        <v/>
      </c>
      <c r="R35" s="32" t="str">
        <f ca="1">IFERROR(IF(AND(MOD(MONTH(R$1)+12-MONTH('Periodische Zahlungen'!$J31),'Periodische Zahlungen'!$I31)=0,R$1&gt;='Periodische Zahlungen'!$J31,R$1&lt;='Periodische Zahlungen'!$F31),'Periodische Zahlungen'!$D31,0),"")</f>
        <v/>
      </c>
      <c r="S35" s="32" t="str">
        <f ca="1">IFERROR(IF(AND(MOD(MONTH(S$1)+12-MONTH('Periodische Zahlungen'!$J31),'Periodische Zahlungen'!$I31)=0,S$1&gt;='Periodische Zahlungen'!$J31,S$1&lt;='Periodische Zahlungen'!$F31),'Periodische Zahlungen'!$D31,0),"")</f>
        <v/>
      </c>
      <c r="T35" s="32" t="str">
        <f ca="1">IFERROR(IF(AND(MOD(MONTH(T$1)+12-MONTH('Periodische Zahlungen'!$J31),'Periodische Zahlungen'!$I31)=0,T$1&gt;='Periodische Zahlungen'!$J31,T$1&lt;='Periodische Zahlungen'!$F31),'Periodische Zahlungen'!$D31,0),"")</f>
        <v/>
      </c>
      <c r="U35" s="32" t="str">
        <f ca="1">IFERROR(IF(AND(MOD(MONTH(U$1)+12-MONTH('Periodische Zahlungen'!$J31),'Periodische Zahlungen'!$I31)=0,U$1&gt;='Periodische Zahlungen'!$J31,U$1&lt;='Periodische Zahlungen'!$F31),'Periodische Zahlungen'!$D31,0),"")</f>
        <v/>
      </c>
      <c r="V35" s="32" t="str">
        <f ca="1">IFERROR(IF(AND(MOD(MONTH(V$1)+12-MONTH('Periodische Zahlungen'!$J31),'Periodische Zahlungen'!$I31)=0,V$1&gt;='Periodische Zahlungen'!$J31,V$1&lt;='Periodische Zahlungen'!$F31),'Periodische Zahlungen'!$D31,0),"")</f>
        <v/>
      </c>
      <c r="W35" s="32" t="str">
        <f ca="1">IFERROR(IF(AND(MOD(MONTH(W$1)+12-MONTH('Periodische Zahlungen'!$J31),'Periodische Zahlungen'!$I31)=0,W$1&gt;='Periodische Zahlungen'!$J31,W$1&lt;='Periodische Zahlungen'!$F31),'Periodische Zahlungen'!$D31,0),"")</f>
        <v/>
      </c>
      <c r="X35" s="32" t="str">
        <f ca="1">IFERROR(IF(AND(MOD(MONTH(X$1)+12-MONTH('Periodische Zahlungen'!$J31),'Periodische Zahlungen'!$I31)=0,X$1&gt;='Periodische Zahlungen'!$J31,X$1&lt;='Periodische Zahlungen'!$F31),'Periodische Zahlungen'!$D31,0),"")</f>
        <v/>
      </c>
      <c r="Y35" s="32" t="str">
        <f ca="1">IFERROR(IF(AND(MOD(MONTH(Y$1)+12-MONTH('Periodische Zahlungen'!$J31),'Periodische Zahlungen'!$I31)=0,Y$1&gt;='Periodische Zahlungen'!$J31,Y$1&lt;='Periodische Zahlungen'!$F31),'Periodische Zahlungen'!$D31,0),"")</f>
        <v/>
      </c>
      <c r="Z35" s="27">
        <f t="shared" ca="1" si="5"/>
        <v>0</v>
      </c>
      <c r="AA35" s="27">
        <f t="shared" ca="1" si="6"/>
        <v>0</v>
      </c>
    </row>
    <row r="36" spans="1:27">
      <c r="A36" s="31" t="str">
        <f>IF('Periodische Zahlungen'!A32&lt;&gt;"",'Periodische Zahlungen'!A32&amp;" ("&amp;'Periodische Zahlungen'!C32&amp;" "&amp;TEXT('Periodische Zahlungen'!D32,"0.00")&amp;" ab "&amp;TEXT('Periodische Zahlungen'!E32,"MMM/JJJJ")&amp;")","")</f>
        <v/>
      </c>
      <c r="B36" s="32" t="str">
        <f ca="1">IFERROR(IF(AND(MOD(MONTH(B$1)+12-MONTH('Periodische Zahlungen'!$J32),'Periodische Zahlungen'!$I32)=0,B$1&gt;='Periodische Zahlungen'!$J32,B$1&lt;='Periodische Zahlungen'!$F32),'Periodische Zahlungen'!$D32,0),"")</f>
        <v/>
      </c>
      <c r="C36" s="32" t="str">
        <f ca="1">IFERROR(IF(AND(MOD(MONTH(C$1)+12-MONTH('Periodische Zahlungen'!$J32),'Periodische Zahlungen'!$I32)=0,C$1&gt;='Periodische Zahlungen'!$J32,C$1&lt;='Periodische Zahlungen'!$F32),'Periodische Zahlungen'!$D32,0),"")</f>
        <v/>
      </c>
      <c r="D36" s="32" t="str">
        <f ca="1">IFERROR(IF(AND(MOD(MONTH(D$1)+12-MONTH('Periodische Zahlungen'!$J32),'Periodische Zahlungen'!$I32)=0,D$1&gt;='Periodische Zahlungen'!$J32,D$1&lt;='Periodische Zahlungen'!$F32),'Periodische Zahlungen'!$D32,0),"")</f>
        <v/>
      </c>
      <c r="E36" s="32" t="str">
        <f ca="1">IFERROR(IF(AND(MOD(MONTH(E$1)+12-MONTH('Periodische Zahlungen'!$J32),'Periodische Zahlungen'!$I32)=0,E$1&gt;='Periodische Zahlungen'!$J32,E$1&lt;='Periodische Zahlungen'!$F32),'Periodische Zahlungen'!$D32,0),"")</f>
        <v/>
      </c>
      <c r="F36" s="32" t="str">
        <f ca="1">IFERROR(IF(AND(MOD(MONTH(F$1)+12-MONTH('Periodische Zahlungen'!$J32),'Periodische Zahlungen'!$I32)=0,F$1&gt;='Periodische Zahlungen'!$J32,F$1&lt;='Periodische Zahlungen'!$F32),'Periodische Zahlungen'!$D32,0),"")</f>
        <v/>
      </c>
      <c r="G36" s="32" t="str">
        <f ca="1">IFERROR(IF(AND(MOD(MONTH(G$1)+12-MONTH('Periodische Zahlungen'!$J32),'Periodische Zahlungen'!$I32)=0,G$1&gt;='Periodische Zahlungen'!$J32,G$1&lt;='Periodische Zahlungen'!$F32),'Periodische Zahlungen'!$D32,0),"")</f>
        <v/>
      </c>
      <c r="H36" s="32" t="str">
        <f ca="1">IFERROR(IF(AND(MOD(MONTH(H$1)+12-MONTH('Periodische Zahlungen'!$J32),'Periodische Zahlungen'!$I32)=0,H$1&gt;='Periodische Zahlungen'!$J32,H$1&lt;='Periodische Zahlungen'!$F32),'Periodische Zahlungen'!$D32,0),"")</f>
        <v/>
      </c>
      <c r="I36" s="32" t="str">
        <f ca="1">IFERROR(IF(AND(MOD(MONTH(I$1)+12-MONTH('Periodische Zahlungen'!$J32),'Periodische Zahlungen'!$I32)=0,I$1&gt;='Periodische Zahlungen'!$J32,I$1&lt;='Periodische Zahlungen'!$F32),'Periodische Zahlungen'!$D32,0),"")</f>
        <v/>
      </c>
      <c r="J36" s="32" t="str">
        <f ca="1">IFERROR(IF(AND(MOD(MONTH(J$1)+12-MONTH('Periodische Zahlungen'!$J32),'Periodische Zahlungen'!$I32)=0,J$1&gt;='Periodische Zahlungen'!$J32,J$1&lt;='Periodische Zahlungen'!$F32),'Periodische Zahlungen'!$D32,0),"")</f>
        <v/>
      </c>
      <c r="K36" s="32" t="str">
        <f ca="1">IFERROR(IF(AND(MOD(MONTH(K$1)+12-MONTH('Periodische Zahlungen'!$J32),'Periodische Zahlungen'!$I32)=0,K$1&gt;='Periodische Zahlungen'!$J32,K$1&lt;='Periodische Zahlungen'!$F32),'Periodische Zahlungen'!$D32,0),"")</f>
        <v/>
      </c>
      <c r="L36" s="32" t="str">
        <f ca="1">IFERROR(IF(AND(MOD(MONTH(L$1)+12-MONTH('Periodische Zahlungen'!$J32),'Periodische Zahlungen'!$I32)=0,L$1&gt;='Periodische Zahlungen'!$J32,L$1&lt;='Periodische Zahlungen'!$F32),'Periodische Zahlungen'!$D32,0),"")</f>
        <v/>
      </c>
      <c r="M36" s="32" t="str">
        <f ca="1">IFERROR(IF(AND(MOD(MONTH(M$1)+12-MONTH('Periodische Zahlungen'!$J32),'Periodische Zahlungen'!$I32)=0,M$1&gt;='Periodische Zahlungen'!$J32,M$1&lt;='Periodische Zahlungen'!$F32),'Periodische Zahlungen'!$D32,0),"")</f>
        <v/>
      </c>
      <c r="N36" s="32" t="str">
        <f ca="1">IFERROR(IF(AND(MOD(MONTH(N$1)+12-MONTH('Periodische Zahlungen'!$J32),'Periodische Zahlungen'!$I32)=0,N$1&gt;='Periodische Zahlungen'!$J32,N$1&lt;='Periodische Zahlungen'!$F32),'Periodische Zahlungen'!$D32,0),"")</f>
        <v/>
      </c>
      <c r="O36" s="32" t="str">
        <f ca="1">IFERROR(IF(AND(MOD(MONTH(O$1)+12-MONTH('Periodische Zahlungen'!$J32),'Periodische Zahlungen'!$I32)=0,O$1&gt;='Periodische Zahlungen'!$J32,O$1&lt;='Periodische Zahlungen'!$F32),'Periodische Zahlungen'!$D32,0),"")</f>
        <v/>
      </c>
      <c r="P36" s="32" t="str">
        <f ca="1">IFERROR(IF(AND(MOD(MONTH(P$1)+12-MONTH('Periodische Zahlungen'!$J32),'Periodische Zahlungen'!$I32)=0,P$1&gt;='Periodische Zahlungen'!$J32,P$1&lt;='Periodische Zahlungen'!$F32),'Periodische Zahlungen'!$D32,0),"")</f>
        <v/>
      </c>
      <c r="Q36" s="32" t="str">
        <f ca="1">IFERROR(IF(AND(MOD(MONTH(Q$1)+12-MONTH('Periodische Zahlungen'!$J32),'Periodische Zahlungen'!$I32)=0,Q$1&gt;='Periodische Zahlungen'!$J32,Q$1&lt;='Periodische Zahlungen'!$F32),'Periodische Zahlungen'!$D32,0),"")</f>
        <v/>
      </c>
      <c r="R36" s="32" t="str">
        <f ca="1">IFERROR(IF(AND(MOD(MONTH(R$1)+12-MONTH('Periodische Zahlungen'!$J32),'Periodische Zahlungen'!$I32)=0,R$1&gt;='Periodische Zahlungen'!$J32,R$1&lt;='Periodische Zahlungen'!$F32),'Periodische Zahlungen'!$D32,0),"")</f>
        <v/>
      </c>
      <c r="S36" s="32" t="str">
        <f ca="1">IFERROR(IF(AND(MOD(MONTH(S$1)+12-MONTH('Periodische Zahlungen'!$J32),'Periodische Zahlungen'!$I32)=0,S$1&gt;='Periodische Zahlungen'!$J32,S$1&lt;='Periodische Zahlungen'!$F32),'Periodische Zahlungen'!$D32,0),"")</f>
        <v/>
      </c>
      <c r="T36" s="32" t="str">
        <f ca="1">IFERROR(IF(AND(MOD(MONTH(T$1)+12-MONTH('Periodische Zahlungen'!$J32),'Periodische Zahlungen'!$I32)=0,T$1&gt;='Periodische Zahlungen'!$J32,T$1&lt;='Periodische Zahlungen'!$F32),'Periodische Zahlungen'!$D32,0),"")</f>
        <v/>
      </c>
      <c r="U36" s="32" t="str">
        <f ca="1">IFERROR(IF(AND(MOD(MONTH(U$1)+12-MONTH('Periodische Zahlungen'!$J32),'Periodische Zahlungen'!$I32)=0,U$1&gt;='Periodische Zahlungen'!$J32,U$1&lt;='Periodische Zahlungen'!$F32),'Periodische Zahlungen'!$D32,0),"")</f>
        <v/>
      </c>
      <c r="V36" s="32" t="str">
        <f ca="1">IFERROR(IF(AND(MOD(MONTH(V$1)+12-MONTH('Periodische Zahlungen'!$J32),'Periodische Zahlungen'!$I32)=0,V$1&gt;='Periodische Zahlungen'!$J32,V$1&lt;='Periodische Zahlungen'!$F32),'Periodische Zahlungen'!$D32,0),"")</f>
        <v/>
      </c>
      <c r="W36" s="32" t="str">
        <f ca="1">IFERROR(IF(AND(MOD(MONTH(W$1)+12-MONTH('Periodische Zahlungen'!$J32),'Periodische Zahlungen'!$I32)=0,W$1&gt;='Periodische Zahlungen'!$J32,W$1&lt;='Periodische Zahlungen'!$F32),'Periodische Zahlungen'!$D32,0),"")</f>
        <v/>
      </c>
      <c r="X36" s="32" t="str">
        <f ca="1">IFERROR(IF(AND(MOD(MONTH(X$1)+12-MONTH('Periodische Zahlungen'!$J32),'Periodische Zahlungen'!$I32)=0,X$1&gt;='Periodische Zahlungen'!$J32,X$1&lt;='Periodische Zahlungen'!$F32),'Periodische Zahlungen'!$D32,0),"")</f>
        <v/>
      </c>
      <c r="Y36" s="32" t="str">
        <f ca="1">IFERROR(IF(AND(MOD(MONTH(Y$1)+12-MONTH('Periodische Zahlungen'!$J32),'Periodische Zahlungen'!$I32)=0,Y$1&gt;='Periodische Zahlungen'!$J32,Y$1&lt;='Periodische Zahlungen'!$F32),'Periodische Zahlungen'!$D32,0),"")</f>
        <v/>
      </c>
      <c r="Z36" s="27">
        <f t="shared" ca="1" si="5"/>
        <v>0</v>
      </c>
      <c r="AA36" s="27">
        <f t="shared" ca="1" si="6"/>
        <v>0</v>
      </c>
    </row>
    <row r="37" spans="1:27">
      <c r="A37" s="31" t="str">
        <f>IF('Periodische Zahlungen'!A33&lt;&gt;"",'Periodische Zahlungen'!A33&amp;" ("&amp;'Periodische Zahlungen'!C33&amp;" "&amp;TEXT('Periodische Zahlungen'!D33,"0.00")&amp;" ab "&amp;TEXT('Periodische Zahlungen'!E33,"MMM/JJJJ")&amp;")","")</f>
        <v/>
      </c>
      <c r="B37" s="32" t="str">
        <f ca="1">IFERROR(IF(AND(MOD(MONTH(B$1)+12-MONTH('Periodische Zahlungen'!$J33),'Periodische Zahlungen'!$I33)=0,B$1&gt;='Periodische Zahlungen'!$J33,B$1&lt;='Periodische Zahlungen'!$F33),'Periodische Zahlungen'!$D33,0),"")</f>
        <v/>
      </c>
      <c r="C37" s="32" t="str">
        <f ca="1">IFERROR(IF(AND(MOD(MONTH(C$1)+12-MONTH('Periodische Zahlungen'!$J33),'Periodische Zahlungen'!$I33)=0,C$1&gt;='Periodische Zahlungen'!$J33,C$1&lt;='Periodische Zahlungen'!$F33),'Periodische Zahlungen'!$D33,0),"")</f>
        <v/>
      </c>
      <c r="D37" s="32" t="str">
        <f ca="1">IFERROR(IF(AND(MOD(MONTH(D$1)+12-MONTH('Periodische Zahlungen'!$J33),'Periodische Zahlungen'!$I33)=0,D$1&gt;='Periodische Zahlungen'!$J33,D$1&lt;='Periodische Zahlungen'!$F33),'Periodische Zahlungen'!$D33,0),"")</f>
        <v/>
      </c>
      <c r="E37" s="32" t="str">
        <f ca="1">IFERROR(IF(AND(MOD(MONTH(E$1)+12-MONTH('Periodische Zahlungen'!$J33),'Periodische Zahlungen'!$I33)=0,E$1&gt;='Periodische Zahlungen'!$J33,E$1&lt;='Periodische Zahlungen'!$F33),'Periodische Zahlungen'!$D33,0),"")</f>
        <v/>
      </c>
      <c r="F37" s="32" t="str">
        <f ca="1">IFERROR(IF(AND(MOD(MONTH(F$1)+12-MONTH('Periodische Zahlungen'!$J33),'Periodische Zahlungen'!$I33)=0,F$1&gt;='Periodische Zahlungen'!$J33,F$1&lt;='Periodische Zahlungen'!$F33),'Periodische Zahlungen'!$D33,0),"")</f>
        <v/>
      </c>
      <c r="G37" s="32" t="str">
        <f ca="1">IFERROR(IF(AND(MOD(MONTH(G$1)+12-MONTH('Periodische Zahlungen'!$J33),'Periodische Zahlungen'!$I33)=0,G$1&gt;='Periodische Zahlungen'!$J33,G$1&lt;='Periodische Zahlungen'!$F33),'Periodische Zahlungen'!$D33,0),"")</f>
        <v/>
      </c>
      <c r="H37" s="32" t="str">
        <f ca="1">IFERROR(IF(AND(MOD(MONTH(H$1)+12-MONTH('Periodische Zahlungen'!$J33),'Periodische Zahlungen'!$I33)=0,H$1&gt;='Periodische Zahlungen'!$J33,H$1&lt;='Periodische Zahlungen'!$F33),'Periodische Zahlungen'!$D33,0),"")</f>
        <v/>
      </c>
      <c r="I37" s="32" t="str">
        <f ca="1">IFERROR(IF(AND(MOD(MONTH(I$1)+12-MONTH('Periodische Zahlungen'!$J33),'Periodische Zahlungen'!$I33)=0,I$1&gt;='Periodische Zahlungen'!$J33,I$1&lt;='Periodische Zahlungen'!$F33),'Periodische Zahlungen'!$D33,0),"")</f>
        <v/>
      </c>
      <c r="J37" s="32" t="str">
        <f ca="1">IFERROR(IF(AND(MOD(MONTH(J$1)+12-MONTH('Periodische Zahlungen'!$J33),'Periodische Zahlungen'!$I33)=0,J$1&gt;='Periodische Zahlungen'!$J33,J$1&lt;='Periodische Zahlungen'!$F33),'Periodische Zahlungen'!$D33,0),"")</f>
        <v/>
      </c>
      <c r="K37" s="32" t="str">
        <f ca="1">IFERROR(IF(AND(MOD(MONTH(K$1)+12-MONTH('Periodische Zahlungen'!$J33),'Periodische Zahlungen'!$I33)=0,K$1&gt;='Periodische Zahlungen'!$J33,K$1&lt;='Periodische Zahlungen'!$F33),'Periodische Zahlungen'!$D33,0),"")</f>
        <v/>
      </c>
      <c r="L37" s="32" t="str">
        <f ca="1">IFERROR(IF(AND(MOD(MONTH(L$1)+12-MONTH('Periodische Zahlungen'!$J33),'Periodische Zahlungen'!$I33)=0,L$1&gt;='Periodische Zahlungen'!$J33,L$1&lt;='Periodische Zahlungen'!$F33),'Periodische Zahlungen'!$D33,0),"")</f>
        <v/>
      </c>
      <c r="M37" s="32" t="str">
        <f ca="1">IFERROR(IF(AND(MOD(MONTH(M$1)+12-MONTH('Periodische Zahlungen'!$J33),'Periodische Zahlungen'!$I33)=0,M$1&gt;='Periodische Zahlungen'!$J33,M$1&lt;='Periodische Zahlungen'!$F33),'Periodische Zahlungen'!$D33,0),"")</f>
        <v/>
      </c>
      <c r="N37" s="32" t="str">
        <f ca="1">IFERROR(IF(AND(MOD(MONTH(N$1)+12-MONTH('Periodische Zahlungen'!$J33),'Periodische Zahlungen'!$I33)=0,N$1&gt;='Periodische Zahlungen'!$J33,N$1&lt;='Periodische Zahlungen'!$F33),'Periodische Zahlungen'!$D33,0),"")</f>
        <v/>
      </c>
      <c r="O37" s="32" t="str">
        <f ca="1">IFERROR(IF(AND(MOD(MONTH(O$1)+12-MONTH('Periodische Zahlungen'!$J33),'Periodische Zahlungen'!$I33)=0,O$1&gt;='Periodische Zahlungen'!$J33,O$1&lt;='Periodische Zahlungen'!$F33),'Periodische Zahlungen'!$D33,0),"")</f>
        <v/>
      </c>
      <c r="P37" s="32" t="str">
        <f ca="1">IFERROR(IF(AND(MOD(MONTH(P$1)+12-MONTH('Periodische Zahlungen'!$J33),'Periodische Zahlungen'!$I33)=0,P$1&gt;='Periodische Zahlungen'!$J33,P$1&lt;='Periodische Zahlungen'!$F33),'Periodische Zahlungen'!$D33,0),"")</f>
        <v/>
      </c>
      <c r="Q37" s="32" t="str">
        <f ca="1">IFERROR(IF(AND(MOD(MONTH(Q$1)+12-MONTH('Periodische Zahlungen'!$J33),'Periodische Zahlungen'!$I33)=0,Q$1&gt;='Periodische Zahlungen'!$J33,Q$1&lt;='Periodische Zahlungen'!$F33),'Periodische Zahlungen'!$D33,0),"")</f>
        <v/>
      </c>
      <c r="R37" s="32" t="str">
        <f ca="1">IFERROR(IF(AND(MOD(MONTH(R$1)+12-MONTH('Periodische Zahlungen'!$J33),'Periodische Zahlungen'!$I33)=0,R$1&gt;='Periodische Zahlungen'!$J33,R$1&lt;='Periodische Zahlungen'!$F33),'Periodische Zahlungen'!$D33,0),"")</f>
        <v/>
      </c>
      <c r="S37" s="32" t="str">
        <f ca="1">IFERROR(IF(AND(MOD(MONTH(S$1)+12-MONTH('Periodische Zahlungen'!$J33),'Periodische Zahlungen'!$I33)=0,S$1&gt;='Periodische Zahlungen'!$J33,S$1&lt;='Periodische Zahlungen'!$F33),'Periodische Zahlungen'!$D33,0),"")</f>
        <v/>
      </c>
      <c r="T37" s="32" t="str">
        <f ca="1">IFERROR(IF(AND(MOD(MONTH(T$1)+12-MONTH('Periodische Zahlungen'!$J33),'Periodische Zahlungen'!$I33)=0,T$1&gt;='Periodische Zahlungen'!$J33,T$1&lt;='Periodische Zahlungen'!$F33),'Periodische Zahlungen'!$D33,0),"")</f>
        <v/>
      </c>
      <c r="U37" s="32" t="str">
        <f ca="1">IFERROR(IF(AND(MOD(MONTH(U$1)+12-MONTH('Periodische Zahlungen'!$J33),'Periodische Zahlungen'!$I33)=0,U$1&gt;='Periodische Zahlungen'!$J33,U$1&lt;='Periodische Zahlungen'!$F33),'Periodische Zahlungen'!$D33,0),"")</f>
        <v/>
      </c>
      <c r="V37" s="32" t="str">
        <f ca="1">IFERROR(IF(AND(MOD(MONTH(V$1)+12-MONTH('Periodische Zahlungen'!$J33),'Periodische Zahlungen'!$I33)=0,V$1&gt;='Periodische Zahlungen'!$J33,V$1&lt;='Periodische Zahlungen'!$F33),'Periodische Zahlungen'!$D33,0),"")</f>
        <v/>
      </c>
      <c r="W37" s="32" t="str">
        <f ca="1">IFERROR(IF(AND(MOD(MONTH(W$1)+12-MONTH('Periodische Zahlungen'!$J33),'Periodische Zahlungen'!$I33)=0,W$1&gt;='Periodische Zahlungen'!$J33,W$1&lt;='Periodische Zahlungen'!$F33),'Periodische Zahlungen'!$D33,0),"")</f>
        <v/>
      </c>
      <c r="X37" s="32" t="str">
        <f ca="1">IFERROR(IF(AND(MOD(MONTH(X$1)+12-MONTH('Periodische Zahlungen'!$J33),'Periodische Zahlungen'!$I33)=0,X$1&gt;='Periodische Zahlungen'!$J33,X$1&lt;='Periodische Zahlungen'!$F33),'Periodische Zahlungen'!$D33,0),"")</f>
        <v/>
      </c>
      <c r="Y37" s="32" t="str">
        <f ca="1">IFERROR(IF(AND(MOD(MONTH(Y$1)+12-MONTH('Periodische Zahlungen'!$J33),'Periodische Zahlungen'!$I33)=0,Y$1&gt;='Periodische Zahlungen'!$J33,Y$1&lt;='Periodische Zahlungen'!$F33),'Periodische Zahlungen'!$D33,0),"")</f>
        <v/>
      </c>
      <c r="Z37" s="27">
        <f t="shared" ca="1" si="5"/>
        <v>0</v>
      </c>
      <c r="AA37" s="27">
        <f t="shared" ca="1" si="6"/>
        <v>0</v>
      </c>
    </row>
    <row r="38" spans="1:27">
      <c r="A38" s="31" t="str">
        <f>IF('Periodische Zahlungen'!A34&lt;&gt;"",'Periodische Zahlungen'!A34&amp;" ("&amp;'Periodische Zahlungen'!C34&amp;" "&amp;TEXT('Periodische Zahlungen'!D34,"0.00")&amp;" ab "&amp;TEXT('Periodische Zahlungen'!E34,"MMM/JJJJ")&amp;")","")</f>
        <v/>
      </c>
      <c r="B38" s="32" t="str">
        <f ca="1">IFERROR(IF(AND(MOD(MONTH(B$1)+12-MONTH('Periodische Zahlungen'!$J34),'Periodische Zahlungen'!$I34)=0,B$1&gt;='Periodische Zahlungen'!$J34,B$1&lt;='Periodische Zahlungen'!$F34),'Periodische Zahlungen'!$D34,0),"")</f>
        <v/>
      </c>
      <c r="C38" s="32" t="str">
        <f ca="1">IFERROR(IF(AND(MOD(MONTH(C$1)+12-MONTH('Periodische Zahlungen'!$J34),'Periodische Zahlungen'!$I34)=0,C$1&gt;='Periodische Zahlungen'!$J34,C$1&lt;='Periodische Zahlungen'!$F34),'Periodische Zahlungen'!$D34,0),"")</f>
        <v/>
      </c>
      <c r="D38" s="32" t="str">
        <f ca="1">IFERROR(IF(AND(MOD(MONTH(D$1)+12-MONTH('Periodische Zahlungen'!$J34),'Periodische Zahlungen'!$I34)=0,D$1&gt;='Periodische Zahlungen'!$J34,D$1&lt;='Periodische Zahlungen'!$F34),'Periodische Zahlungen'!$D34,0),"")</f>
        <v/>
      </c>
      <c r="E38" s="32" t="str">
        <f ca="1">IFERROR(IF(AND(MOD(MONTH(E$1)+12-MONTH('Periodische Zahlungen'!$J34),'Periodische Zahlungen'!$I34)=0,E$1&gt;='Periodische Zahlungen'!$J34,E$1&lt;='Periodische Zahlungen'!$F34),'Periodische Zahlungen'!$D34,0),"")</f>
        <v/>
      </c>
      <c r="F38" s="32" t="str">
        <f ca="1">IFERROR(IF(AND(MOD(MONTH(F$1)+12-MONTH('Periodische Zahlungen'!$J34),'Periodische Zahlungen'!$I34)=0,F$1&gt;='Periodische Zahlungen'!$J34,F$1&lt;='Periodische Zahlungen'!$F34),'Periodische Zahlungen'!$D34,0),"")</f>
        <v/>
      </c>
      <c r="G38" s="32" t="str">
        <f ca="1">IFERROR(IF(AND(MOD(MONTH(G$1)+12-MONTH('Periodische Zahlungen'!$J34),'Periodische Zahlungen'!$I34)=0,G$1&gt;='Periodische Zahlungen'!$J34,G$1&lt;='Periodische Zahlungen'!$F34),'Periodische Zahlungen'!$D34,0),"")</f>
        <v/>
      </c>
      <c r="H38" s="32" t="str">
        <f ca="1">IFERROR(IF(AND(MOD(MONTH(H$1)+12-MONTH('Periodische Zahlungen'!$J34),'Periodische Zahlungen'!$I34)=0,H$1&gt;='Periodische Zahlungen'!$J34,H$1&lt;='Periodische Zahlungen'!$F34),'Periodische Zahlungen'!$D34,0),"")</f>
        <v/>
      </c>
      <c r="I38" s="32" t="str">
        <f ca="1">IFERROR(IF(AND(MOD(MONTH(I$1)+12-MONTH('Periodische Zahlungen'!$J34),'Periodische Zahlungen'!$I34)=0,I$1&gt;='Periodische Zahlungen'!$J34,I$1&lt;='Periodische Zahlungen'!$F34),'Periodische Zahlungen'!$D34,0),"")</f>
        <v/>
      </c>
      <c r="J38" s="32" t="str">
        <f ca="1">IFERROR(IF(AND(MOD(MONTH(J$1)+12-MONTH('Periodische Zahlungen'!$J34),'Periodische Zahlungen'!$I34)=0,J$1&gt;='Periodische Zahlungen'!$J34,J$1&lt;='Periodische Zahlungen'!$F34),'Periodische Zahlungen'!$D34,0),"")</f>
        <v/>
      </c>
      <c r="K38" s="32" t="str">
        <f ca="1">IFERROR(IF(AND(MOD(MONTH(K$1)+12-MONTH('Periodische Zahlungen'!$J34),'Periodische Zahlungen'!$I34)=0,K$1&gt;='Periodische Zahlungen'!$J34,K$1&lt;='Periodische Zahlungen'!$F34),'Periodische Zahlungen'!$D34,0),"")</f>
        <v/>
      </c>
      <c r="L38" s="32" t="str">
        <f ca="1">IFERROR(IF(AND(MOD(MONTH(L$1)+12-MONTH('Periodische Zahlungen'!$J34),'Periodische Zahlungen'!$I34)=0,L$1&gt;='Periodische Zahlungen'!$J34,L$1&lt;='Periodische Zahlungen'!$F34),'Periodische Zahlungen'!$D34,0),"")</f>
        <v/>
      </c>
      <c r="M38" s="32" t="str">
        <f ca="1">IFERROR(IF(AND(MOD(MONTH(M$1)+12-MONTH('Periodische Zahlungen'!$J34),'Periodische Zahlungen'!$I34)=0,M$1&gt;='Periodische Zahlungen'!$J34,M$1&lt;='Periodische Zahlungen'!$F34),'Periodische Zahlungen'!$D34,0),"")</f>
        <v/>
      </c>
      <c r="N38" s="32" t="str">
        <f ca="1">IFERROR(IF(AND(MOD(MONTH(N$1)+12-MONTH('Periodische Zahlungen'!$J34),'Periodische Zahlungen'!$I34)=0,N$1&gt;='Periodische Zahlungen'!$J34,N$1&lt;='Periodische Zahlungen'!$F34),'Periodische Zahlungen'!$D34,0),"")</f>
        <v/>
      </c>
      <c r="O38" s="32" t="str">
        <f ca="1">IFERROR(IF(AND(MOD(MONTH(O$1)+12-MONTH('Periodische Zahlungen'!$J34),'Periodische Zahlungen'!$I34)=0,O$1&gt;='Periodische Zahlungen'!$J34,O$1&lt;='Periodische Zahlungen'!$F34),'Periodische Zahlungen'!$D34,0),"")</f>
        <v/>
      </c>
      <c r="P38" s="32" t="str">
        <f ca="1">IFERROR(IF(AND(MOD(MONTH(P$1)+12-MONTH('Periodische Zahlungen'!$J34),'Periodische Zahlungen'!$I34)=0,P$1&gt;='Periodische Zahlungen'!$J34,P$1&lt;='Periodische Zahlungen'!$F34),'Periodische Zahlungen'!$D34,0),"")</f>
        <v/>
      </c>
      <c r="Q38" s="32" t="str">
        <f ca="1">IFERROR(IF(AND(MOD(MONTH(Q$1)+12-MONTH('Periodische Zahlungen'!$J34),'Periodische Zahlungen'!$I34)=0,Q$1&gt;='Periodische Zahlungen'!$J34,Q$1&lt;='Periodische Zahlungen'!$F34),'Periodische Zahlungen'!$D34,0),"")</f>
        <v/>
      </c>
      <c r="R38" s="32" t="str">
        <f ca="1">IFERROR(IF(AND(MOD(MONTH(R$1)+12-MONTH('Periodische Zahlungen'!$J34),'Periodische Zahlungen'!$I34)=0,R$1&gt;='Periodische Zahlungen'!$J34,R$1&lt;='Periodische Zahlungen'!$F34),'Periodische Zahlungen'!$D34,0),"")</f>
        <v/>
      </c>
      <c r="S38" s="32" t="str">
        <f ca="1">IFERROR(IF(AND(MOD(MONTH(S$1)+12-MONTH('Periodische Zahlungen'!$J34),'Periodische Zahlungen'!$I34)=0,S$1&gt;='Periodische Zahlungen'!$J34,S$1&lt;='Periodische Zahlungen'!$F34),'Periodische Zahlungen'!$D34,0),"")</f>
        <v/>
      </c>
      <c r="T38" s="32" t="str">
        <f ca="1">IFERROR(IF(AND(MOD(MONTH(T$1)+12-MONTH('Periodische Zahlungen'!$J34),'Periodische Zahlungen'!$I34)=0,T$1&gt;='Periodische Zahlungen'!$J34,T$1&lt;='Periodische Zahlungen'!$F34),'Periodische Zahlungen'!$D34,0),"")</f>
        <v/>
      </c>
      <c r="U38" s="32" t="str">
        <f ca="1">IFERROR(IF(AND(MOD(MONTH(U$1)+12-MONTH('Periodische Zahlungen'!$J34),'Periodische Zahlungen'!$I34)=0,U$1&gt;='Periodische Zahlungen'!$J34,U$1&lt;='Periodische Zahlungen'!$F34),'Periodische Zahlungen'!$D34,0),"")</f>
        <v/>
      </c>
      <c r="V38" s="32" t="str">
        <f ca="1">IFERROR(IF(AND(MOD(MONTH(V$1)+12-MONTH('Periodische Zahlungen'!$J34),'Periodische Zahlungen'!$I34)=0,V$1&gt;='Periodische Zahlungen'!$J34,V$1&lt;='Periodische Zahlungen'!$F34),'Periodische Zahlungen'!$D34,0),"")</f>
        <v/>
      </c>
      <c r="W38" s="32" t="str">
        <f ca="1">IFERROR(IF(AND(MOD(MONTH(W$1)+12-MONTH('Periodische Zahlungen'!$J34),'Periodische Zahlungen'!$I34)=0,W$1&gt;='Periodische Zahlungen'!$J34,W$1&lt;='Periodische Zahlungen'!$F34),'Periodische Zahlungen'!$D34,0),"")</f>
        <v/>
      </c>
      <c r="X38" s="32" t="str">
        <f ca="1">IFERROR(IF(AND(MOD(MONTH(X$1)+12-MONTH('Periodische Zahlungen'!$J34),'Periodische Zahlungen'!$I34)=0,X$1&gt;='Periodische Zahlungen'!$J34,X$1&lt;='Periodische Zahlungen'!$F34),'Periodische Zahlungen'!$D34,0),"")</f>
        <v/>
      </c>
      <c r="Y38" s="32" t="str">
        <f ca="1">IFERROR(IF(AND(MOD(MONTH(Y$1)+12-MONTH('Periodische Zahlungen'!$J34),'Periodische Zahlungen'!$I34)=0,Y$1&gt;='Periodische Zahlungen'!$J34,Y$1&lt;='Periodische Zahlungen'!$F34),'Periodische Zahlungen'!$D34,0),"")</f>
        <v/>
      </c>
      <c r="Z38" s="27">
        <f t="shared" ca="1" si="5"/>
        <v>0</v>
      </c>
      <c r="AA38" s="27">
        <f t="shared" ca="1" si="6"/>
        <v>0</v>
      </c>
    </row>
    <row r="39" spans="1:27">
      <c r="A39" s="31" t="str">
        <f>IF('Periodische Zahlungen'!A35&lt;&gt;"",'Periodische Zahlungen'!A35&amp;" ("&amp;'Periodische Zahlungen'!C35&amp;" "&amp;TEXT('Periodische Zahlungen'!D35,"0.00")&amp;" ab "&amp;TEXT('Periodische Zahlungen'!E35,"MMM/JJJJ")&amp;")","")</f>
        <v/>
      </c>
      <c r="B39" s="32" t="str">
        <f ca="1">IFERROR(IF(AND(MOD(MONTH(B$1)+12-MONTH('Periodische Zahlungen'!$J35),'Periodische Zahlungen'!$I35)=0,B$1&gt;='Periodische Zahlungen'!$J35,B$1&lt;='Periodische Zahlungen'!$F35),'Periodische Zahlungen'!$D35,0),"")</f>
        <v/>
      </c>
      <c r="C39" s="32" t="str">
        <f ca="1">IFERROR(IF(AND(MOD(MONTH(C$1)+12-MONTH('Periodische Zahlungen'!$J35),'Periodische Zahlungen'!$I35)=0,C$1&gt;='Periodische Zahlungen'!$J35,C$1&lt;='Periodische Zahlungen'!$F35),'Periodische Zahlungen'!$D35,0),"")</f>
        <v/>
      </c>
      <c r="D39" s="32" t="str">
        <f ca="1">IFERROR(IF(AND(MOD(MONTH(D$1)+12-MONTH('Periodische Zahlungen'!$J35),'Periodische Zahlungen'!$I35)=0,D$1&gt;='Periodische Zahlungen'!$J35,D$1&lt;='Periodische Zahlungen'!$F35),'Periodische Zahlungen'!$D35,0),"")</f>
        <v/>
      </c>
      <c r="E39" s="32" t="str">
        <f ca="1">IFERROR(IF(AND(MOD(MONTH(E$1)+12-MONTH('Periodische Zahlungen'!$J35),'Periodische Zahlungen'!$I35)=0,E$1&gt;='Periodische Zahlungen'!$J35,E$1&lt;='Periodische Zahlungen'!$F35),'Periodische Zahlungen'!$D35,0),"")</f>
        <v/>
      </c>
      <c r="F39" s="32" t="str">
        <f ca="1">IFERROR(IF(AND(MOD(MONTH(F$1)+12-MONTH('Periodische Zahlungen'!$J35),'Periodische Zahlungen'!$I35)=0,F$1&gt;='Periodische Zahlungen'!$J35,F$1&lt;='Periodische Zahlungen'!$F35),'Periodische Zahlungen'!$D35,0),"")</f>
        <v/>
      </c>
      <c r="G39" s="32" t="str">
        <f ca="1">IFERROR(IF(AND(MOD(MONTH(G$1)+12-MONTH('Periodische Zahlungen'!$J35),'Periodische Zahlungen'!$I35)=0,G$1&gt;='Periodische Zahlungen'!$J35,G$1&lt;='Periodische Zahlungen'!$F35),'Periodische Zahlungen'!$D35,0),"")</f>
        <v/>
      </c>
      <c r="H39" s="32" t="str">
        <f ca="1">IFERROR(IF(AND(MOD(MONTH(H$1)+12-MONTH('Periodische Zahlungen'!$J35),'Periodische Zahlungen'!$I35)=0,H$1&gt;='Periodische Zahlungen'!$J35,H$1&lt;='Periodische Zahlungen'!$F35),'Periodische Zahlungen'!$D35,0),"")</f>
        <v/>
      </c>
      <c r="I39" s="32" t="str">
        <f ca="1">IFERROR(IF(AND(MOD(MONTH(I$1)+12-MONTH('Periodische Zahlungen'!$J35),'Periodische Zahlungen'!$I35)=0,I$1&gt;='Periodische Zahlungen'!$J35,I$1&lt;='Periodische Zahlungen'!$F35),'Periodische Zahlungen'!$D35,0),"")</f>
        <v/>
      </c>
      <c r="J39" s="32" t="str">
        <f ca="1">IFERROR(IF(AND(MOD(MONTH(J$1)+12-MONTH('Periodische Zahlungen'!$J35),'Periodische Zahlungen'!$I35)=0,J$1&gt;='Periodische Zahlungen'!$J35,J$1&lt;='Periodische Zahlungen'!$F35),'Periodische Zahlungen'!$D35,0),"")</f>
        <v/>
      </c>
      <c r="K39" s="32" t="str">
        <f ca="1">IFERROR(IF(AND(MOD(MONTH(K$1)+12-MONTH('Periodische Zahlungen'!$J35),'Periodische Zahlungen'!$I35)=0,K$1&gt;='Periodische Zahlungen'!$J35,K$1&lt;='Periodische Zahlungen'!$F35),'Periodische Zahlungen'!$D35,0),"")</f>
        <v/>
      </c>
      <c r="L39" s="32" t="str">
        <f ca="1">IFERROR(IF(AND(MOD(MONTH(L$1)+12-MONTH('Periodische Zahlungen'!$J35),'Periodische Zahlungen'!$I35)=0,L$1&gt;='Periodische Zahlungen'!$J35,L$1&lt;='Periodische Zahlungen'!$F35),'Periodische Zahlungen'!$D35,0),"")</f>
        <v/>
      </c>
      <c r="M39" s="32" t="str">
        <f ca="1">IFERROR(IF(AND(MOD(MONTH(M$1)+12-MONTH('Periodische Zahlungen'!$J35),'Periodische Zahlungen'!$I35)=0,M$1&gt;='Periodische Zahlungen'!$J35,M$1&lt;='Periodische Zahlungen'!$F35),'Periodische Zahlungen'!$D35,0),"")</f>
        <v/>
      </c>
      <c r="N39" s="32" t="str">
        <f ca="1">IFERROR(IF(AND(MOD(MONTH(N$1)+12-MONTH('Periodische Zahlungen'!$J35),'Periodische Zahlungen'!$I35)=0,N$1&gt;='Periodische Zahlungen'!$J35,N$1&lt;='Periodische Zahlungen'!$F35),'Periodische Zahlungen'!$D35,0),"")</f>
        <v/>
      </c>
      <c r="O39" s="32" t="str">
        <f ca="1">IFERROR(IF(AND(MOD(MONTH(O$1)+12-MONTH('Periodische Zahlungen'!$J35),'Periodische Zahlungen'!$I35)=0,O$1&gt;='Periodische Zahlungen'!$J35,O$1&lt;='Periodische Zahlungen'!$F35),'Periodische Zahlungen'!$D35,0),"")</f>
        <v/>
      </c>
      <c r="P39" s="32" t="str">
        <f ca="1">IFERROR(IF(AND(MOD(MONTH(P$1)+12-MONTH('Periodische Zahlungen'!$J35),'Periodische Zahlungen'!$I35)=0,P$1&gt;='Periodische Zahlungen'!$J35,P$1&lt;='Periodische Zahlungen'!$F35),'Periodische Zahlungen'!$D35,0),"")</f>
        <v/>
      </c>
      <c r="Q39" s="32" t="str">
        <f ca="1">IFERROR(IF(AND(MOD(MONTH(Q$1)+12-MONTH('Periodische Zahlungen'!$J35),'Periodische Zahlungen'!$I35)=0,Q$1&gt;='Periodische Zahlungen'!$J35,Q$1&lt;='Periodische Zahlungen'!$F35),'Periodische Zahlungen'!$D35,0),"")</f>
        <v/>
      </c>
      <c r="R39" s="32" t="str">
        <f ca="1">IFERROR(IF(AND(MOD(MONTH(R$1)+12-MONTH('Periodische Zahlungen'!$J35),'Periodische Zahlungen'!$I35)=0,R$1&gt;='Periodische Zahlungen'!$J35,R$1&lt;='Periodische Zahlungen'!$F35),'Periodische Zahlungen'!$D35,0),"")</f>
        <v/>
      </c>
      <c r="S39" s="32" t="str">
        <f ca="1">IFERROR(IF(AND(MOD(MONTH(S$1)+12-MONTH('Periodische Zahlungen'!$J35),'Periodische Zahlungen'!$I35)=0,S$1&gt;='Periodische Zahlungen'!$J35,S$1&lt;='Periodische Zahlungen'!$F35),'Periodische Zahlungen'!$D35,0),"")</f>
        <v/>
      </c>
      <c r="T39" s="32" t="str">
        <f ca="1">IFERROR(IF(AND(MOD(MONTH(T$1)+12-MONTH('Periodische Zahlungen'!$J35),'Periodische Zahlungen'!$I35)=0,T$1&gt;='Periodische Zahlungen'!$J35,T$1&lt;='Periodische Zahlungen'!$F35),'Periodische Zahlungen'!$D35,0),"")</f>
        <v/>
      </c>
      <c r="U39" s="32" t="str">
        <f ca="1">IFERROR(IF(AND(MOD(MONTH(U$1)+12-MONTH('Periodische Zahlungen'!$J35),'Periodische Zahlungen'!$I35)=0,U$1&gt;='Periodische Zahlungen'!$J35,U$1&lt;='Periodische Zahlungen'!$F35),'Periodische Zahlungen'!$D35,0),"")</f>
        <v/>
      </c>
      <c r="V39" s="32" t="str">
        <f ca="1">IFERROR(IF(AND(MOD(MONTH(V$1)+12-MONTH('Periodische Zahlungen'!$J35),'Periodische Zahlungen'!$I35)=0,V$1&gt;='Periodische Zahlungen'!$J35,V$1&lt;='Periodische Zahlungen'!$F35),'Periodische Zahlungen'!$D35,0),"")</f>
        <v/>
      </c>
      <c r="W39" s="32" t="str">
        <f ca="1">IFERROR(IF(AND(MOD(MONTH(W$1)+12-MONTH('Periodische Zahlungen'!$J35),'Periodische Zahlungen'!$I35)=0,W$1&gt;='Periodische Zahlungen'!$J35,W$1&lt;='Periodische Zahlungen'!$F35),'Periodische Zahlungen'!$D35,0),"")</f>
        <v/>
      </c>
      <c r="X39" s="32" t="str">
        <f ca="1">IFERROR(IF(AND(MOD(MONTH(X$1)+12-MONTH('Periodische Zahlungen'!$J35),'Periodische Zahlungen'!$I35)=0,X$1&gt;='Periodische Zahlungen'!$J35,X$1&lt;='Periodische Zahlungen'!$F35),'Periodische Zahlungen'!$D35,0),"")</f>
        <v/>
      </c>
      <c r="Y39" s="32" t="str">
        <f ca="1">IFERROR(IF(AND(MOD(MONTH(Y$1)+12-MONTH('Periodische Zahlungen'!$J35),'Periodische Zahlungen'!$I35)=0,Y$1&gt;='Periodische Zahlungen'!$J35,Y$1&lt;='Periodische Zahlungen'!$F35),'Periodische Zahlungen'!$D35,0),"")</f>
        <v/>
      </c>
      <c r="Z39" s="27">
        <f t="shared" ca="1" si="5"/>
        <v>0</v>
      </c>
      <c r="AA39" s="27">
        <f t="shared" ca="1" si="6"/>
        <v>0</v>
      </c>
    </row>
    <row r="40" spans="1:27">
      <c r="A40" s="31" t="str">
        <f>IF('Periodische Zahlungen'!A36&lt;&gt;"",'Periodische Zahlungen'!A36&amp;" ("&amp;'Periodische Zahlungen'!C36&amp;" "&amp;TEXT('Periodische Zahlungen'!D36,"0.00")&amp;" ab "&amp;TEXT('Periodische Zahlungen'!E36,"MMM/JJJJ")&amp;")","")</f>
        <v/>
      </c>
      <c r="B40" s="32" t="str">
        <f ca="1">IFERROR(IF(AND(MOD(MONTH(B$1)+12-MONTH('Periodische Zahlungen'!$J36),'Periodische Zahlungen'!$I36)=0,B$1&gt;='Periodische Zahlungen'!$J36,B$1&lt;='Periodische Zahlungen'!$F36),'Periodische Zahlungen'!$D36,0),"")</f>
        <v/>
      </c>
      <c r="C40" s="32" t="str">
        <f ca="1">IFERROR(IF(AND(MOD(MONTH(C$1)+12-MONTH('Periodische Zahlungen'!$J36),'Periodische Zahlungen'!$I36)=0,C$1&gt;='Periodische Zahlungen'!$J36,C$1&lt;='Periodische Zahlungen'!$F36),'Periodische Zahlungen'!$D36,0),"")</f>
        <v/>
      </c>
      <c r="D40" s="32" t="str">
        <f ca="1">IFERROR(IF(AND(MOD(MONTH(D$1)+12-MONTH('Periodische Zahlungen'!$J36),'Periodische Zahlungen'!$I36)=0,D$1&gt;='Periodische Zahlungen'!$J36,D$1&lt;='Periodische Zahlungen'!$F36),'Periodische Zahlungen'!$D36,0),"")</f>
        <v/>
      </c>
      <c r="E40" s="32" t="str">
        <f ca="1">IFERROR(IF(AND(MOD(MONTH(E$1)+12-MONTH('Periodische Zahlungen'!$J36),'Periodische Zahlungen'!$I36)=0,E$1&gt;='Periodische Zahlungen'!$J36,E$1&lt;='Periodische Zahlungen'!$F36),'Periodische Zahlungen'!$D36,0),"")</f>
        <v/>
      </c>
      <c r="F40" s="32" t="str">
        <f ca="1">IFERROR(IF(AND(MOD(MONTH(F$1)+12-MONTH('Periodische Zahlungen'!$J36),'Periodische Zahlungen'!$I36)=0,F$1&gt;='Periodische Zahlungen'!$J36,F$1&lt;='Periodische Zahlungen'!$F36),'Periodische Zahlungen'!$D36,0),"")</f>
        <v/>
      </c>
      <c r="G40" s="32" t="str">
        <f ca="1">IFERROR(IF(AND(MOD(MONTH(G$1)+12-MONTH('Periodische Zahlungen'!$J36),'Periodische Zahlungen'!$I36)=0,G$1&gt;='Periodische Zahlungen'!$J36,G$1&lt;='Periodische Zahlungen'!$F36),'Periodische Zahlungen'!$D36,0),"")</f>
        <v/>
      </c>
      <c r="H40" s="32" t="str">
        <f ca="1">IFERROR(IF(AND(MOD(MONTH(H$1)+12-MONTH('Periodische Zahlungen'!$J36),'Periodische Zahlungen'!$I36)=0,H$1&gt;='Periodische Zahlungen'!$J36,H$1&lt;='Periodische Zahlungen'!$F36),'Periodische Zahlungen'!$D36,0),"")</f>
        <v/>
      </c>
      <c r="I40" s="32" t="str">
        <f ca="1">IFERROR(IF(AND(MOD(MONTH(I$1)+12-MONTH('Periodische Zahlungen'!$J36),'Periodische Zahlungen'!$I36)=0,I$1&gt;='Periodische Zahlungen'!$J36,I$1&lt;='Periodische Zahlungen'!$F36),'Periodische Zahlungen'!$D36,0),"")</f>
        <v/>
      </c>
      <c r="J40" s="32" t="str">
        <f ca="1">IFERROR(IF(AND(MOD(MONTH(J$1)+12-MONTH('Periodische Zahlungen'!$J36),'Periodische Zahlungen'!$I36)=0,J$1&gt;='Periodische Zahlungen'!$J36,J$1&lt;='Periodische Zahlungen'!$F36),'Periodische Zahlungen'!$D36,0),"")</f>
        <v/>
      </c>
      <c r="K40" s="32" t="str">
        <f ca="1">IFERROR(IF(AND(MOD(MONTH(K$1)+12-MONTH('Periodische Zahlungen'!$J36),'Periodische Zahlungen'!$I36)=0,K$1&gt;='Periodische Zahlungen'!$J36,K$1&lt;='Periodische Zahlungen'!$F36),'Periodische Zahlungen'!$D36,0),"")</f>
        <v/>
      </c>
      <c r="L40" s="32" t="str">
        <f ca="1">IFERROR(IF(AND(MOD(MONTH(L$1)+12-MONTH('Periodische Zahlungen'!$J36),'Periodische Zahlungen'!$I36)=0,L$1&gt;='Periodische Zahlungen'!$J36,L$1&lt;='Periodische Zahlungen'!$F36),'Periodische Zahlungen'!$D36,0),"")</f>
        <v/>
      </c>
      <c r="M40" s="32" t="str">
        <f ca="1">IFERROR(IF(AND(MOD(MONTH(M$1)+12-MONTH('Periodische Zahlungen'!$J36),'Periodische Zahlungen'!$I36)=0,M$1&gt;='Periodische Zahlungen'!$J36,M$1&lt;='Periodische Zahlungen'!$F36),'Periodische Zahlungen'!$D36,0),"")</f>
        <v/>
      </c>
      <c r="N40" s="32" t="str">
        <f ca="1">IFERROR(IF(AND(MOD(MONTH(N$1)+12-MONTH('Periodische Zahlungen'!$J36),'Periodische Zahlungen'!$I36)=0,N$1&gt;='Periodische Zahlungen'!$J36,N$1&lt;='Periodische Zahlungen'!$F36),'Periodische Zahlungen'!$D36,0),"")</f>
        <v/>
      </c>
      <c r="O40" s="32" t="str">
        <f ca="1">IFERROR(IF(AND(MOD(MONTH(O$1)+12-MONTH('Periodische Zahlungen'!$J36),'Periodische Zahlungen'!$I36)=0,O$1&gt;='Periodische Zahlungen'!$J36,O$1&lt;='Periodische Zahlungen'!$F36),'Periodische Zahlungen'!$D36,0),"")</f>
        <v/>
      </c>
      <c r="P40" s="32" t="str">
        <f ca="1">IFERROR(IF(AND(MOD(MONTH(P$1)+12-MONTH('Periodische Zahlungen'!$J36),'Periodische Zahlungen'!$I36)=0,P$1&gt;='Periodische Zahlungen'!$J36,P$1&lt;='Periodische Zahlungen'!$F36),'Periodische Zahlungen'!$D36,0),"")</f>
        <v/>
      </c>
      <c r="Q40" s="32" t="str">
        <f ca="1">IFERROR(IF(AND(MOD(MONTH(Q$1)+12-MONTH('Periodische Zahlungen'!$J36),'Periodische Zahlungen'!$I36)=0,Q$1&gt;='Periodische Zahlungen'!$J36,Q$1&lt;='Periodische Zahlungen'!$F36),'Periodische Zahlungen'!$D36,0),"")</f>
        <v/>
      </c>
      <c r="R40" s="32" t="str">
        <f ca="1">IFERROR(IF(AND(MOD(MONTH(R$1)+12-MONTH('Periodische Zahlungen'!$J36),'Periodische Zahlungen'!$I36)=0,R$1&gt;='Periodische Zahlungen'!$J36,R$1&lt;='Periodische Zahlungen'!$F36),'Periodische Zahlungen'!$D36,0),"")</f>
        <v/>
      </c>
      <c r="S40" s="32" t="str">
        <f ca="1">IFERROR(IF(AND(MOD(MONTH(S$1)+12-MONTH('Periodische Zahlungen'!$J36),'Periodische Zahlungen'!$I36)=0,S$1&gt;='Periodische Zahlungen'!$J36,S$1&lt;='Periodische Zahlungen'!$F36),'Periodische Zahlungen'!$D36,0),"")</f>
        <v/>
      </c>
      <c r="T40" s="32" t="str">
        <f ca="1">IFERROR(IF(AND(MOD(MONTH(T$1)+12-MONTH('Periodische Zahlungen'!$J36),'Periodische Zahlungen'!$I36)=0,T$1&gt;='Periodische Zahlungen'!$J36,T$1&lt;='Periodische Zahlungen'!$F36),'Periodische Zahlungen'!$D36,0),"")</f>
        <v/>
      </c>
      <c r="U40" s="32" t="str">
        <f ca="1">IFERROR(IF(AND(MOD(MONTH(U$1)+12-MONTH('Periodische Zahlungen'!$J36),'Periodische Zahlungen'!$I36)=0,U$1&gt;='Periodische Zahlungen'!$J36,U$1&lt;='Periodische Zahlungen'!$F36),'Periodische Zahlungen'!$D36,0),"")</f>
        <v/>
      </c>
      <c r="V40" s="32" t="str">
        <f ca="1">IFERROR(IF(AND(MOD(MONTH(V$1)+12-MONTH('Periodische Zahlungen'!$J36),'Periodische Zahlungen'!$I36)=0,V$1&gt;='Periodische Zahlungen'!$J36,V$1&lt;='Periodische Zahlungen'!$F36),'Periodische Zahlungen'!$D36,0),"")</f>
        <v/>
      </c>
      <c r="W40" s="32" t="str">
        <f ca="1">IFERROR(IF(AND(MOD(MONTH(W$1)+12-MONTH('Periodische Zahlungen'!$J36),'Periodische Zahlungen'!$I36)=0,W$1&gt;='Periodische Zahlungen'!$J36,W$1&lt;='Periodische Zahlungen'!$F36),'Periodische Zahlungen'!$D36,0),"")</f>
        <v/>
      </c>
      <c r="X40" s="32" t="str">
        <f ca="1">IFERROR(IF(AND(MOD(MONTH(X$1)+12-MONTH('Periodische Zahlungen'!$J36),'Periodische Zahlungen'!$I36)=0,X$1&gt;='Periodische Zahlungen'!$J36,X$1&lt;='Periodische Zahlungen'!$F36),'Periodische Zahlungen'!$D36,0),"")</f>
        <v/>
      </c>
      <c r="Y40" s="32" t="str">
        <f ca="1">IFERROR(IF(AND(MOD(MONTH(Y$1)+12-MONTH('Periodische Zahlungen'!$J36),'Periodische Zahlungen'!$I36)=0,Y$1&gt;='Periodische Zahlungen'!$J36,Y$1&lt;='Periodische Zahlungen'!$F36),'Periodische Zahlungen'!$D36,0),"")</f>
        <v/>
      </c>
      <c r="Z40" s="27">
        <f t="shared" ca="1" si="5"/>
        <v>0</v>
      </c>
      <c r="AA40" s="27">
        <f t="shared" ca="1" si="6"/>
        <v>0</v>
      </c>
    </row>
    <row r="41" spans="1:27">
      <c r="A41" s="31" t="str">
        <f>IF('Periodische Zahlungen'!A37&lt;&gt;"",'Periodische Zahlungen'!A37&amp;" ("&amp;'Periodische Zahlungen'!C37&amp;" "&amp;TEXT('Periodische Zahlungen'!D37,"0.00")&amp;" ab "&amp;TEXT('Periodische Zahlungen'!E37,"MMM/JJJJ")&amp;")","")</f>
        <v/>
      </c>
      <c r="B41" s="32" t="str">
        <f ca="1">IFERROR(IF(AND(MOD(MONTH(B$1)+12-MONTH('Periodische Zahlungen'!$J37),'Periodische Zahlungen'!$I37)=0,B$1&gt;='Periodische Zahlungen'!$J37,B$1&lt;='Periodische Zahlungen'!$F37),'Periodische Zahlungen'!$D37,0),"")</f>
        <v/>
      </c>
      <c r="C41" s="32" t="str">
        <f ca="1">IFERROR(IF(AND(MOD(MONTH(C$1)+12-MONTH('Periodische Zahlungen'!$J37),'Periodische Zahlungen'!$I37)=0,C$1&gt;='Periodische Zahlungen'!$J37,C$1&lt;='Periodische Zahlungen'!$F37),'Periodische Zahlungen'!$D37,0),"")</f>
        <v/>
      </c>
      <c r="D41" s="32" t="str">
        <f ca="1">IFERROR(IF(AND(MOD(MONTH(D$1)+12-MONTH('Periodische Zahlungen'!$J37),'Periodische Zahlungen'!$I37)=0,D$1&gt;='Periodische Zahlungen'!$J37,D$1&lt;='Periodische Zahlungen'!$F37),'Periodische Zahlungen'!$D37,0),"")</f>
        <v/>
      </c>
      <c r="E41" s="32" t="str">
        <f ca="1">IFERROR(IF(AND(MOD(MONTH(E$1)+12-MONTH('Periodische Zahlungen'!$J37),'Periodische Zahlungen'!$I37)=0,E$1&gt;='Periodische Zahlungen'!$J37,E$1&lt;='Periodische Zahlungen'!$F37),'Periodische Zahlungen'!$D37,0),"")</f>
        <v/>
      </c>
      <c r="F41" s="32" t="str">
        <f ca="1">IFERROR(IF(AND(MOD(MONTH(F$1)+12-MONTH('Periodische Zahlungen'!$J37),'Periodische Zahlungen'!$I37)=0,F$1&gt;='Periodische Zahlungen'!$J37,F$1&lt;='Periodische Zahlungen'!$F37),'Periodische Zahlungen'!$D37,0),"")</f>
        <v/>
      </c>
      <c r="G41" s="32" t="str">
        <f ca="1">IFERROR(IF(AND(MOD(MONTH(G$1)+12-MONTH('Periodische Zahlungen'!$J37),'Periodische Zahlungen'!$I37)=0,G$1&gt;='Periodische Zahlungen'!$J37,G$1&lt;='Periodische Zahlungen'!$F37),'Periodische Zahlungen'!$D37,0),"")</f>
        <v/>
      </c>
      <c r="H41" s="32" t="str">
        <f ca="1">IFERROR(IF(AND(MOD(MONTH(H$1)+12-MONTH('Periodische Zahlungen'!$J37),'Periodische Zahlungen'!$I37)=0,H$1&gt;='Periodische Zahlungen'!$J37,H$1&lt;='Periodische Zahlungen'!$F37),'Periodische Zahlungen'!$D37,0),"")</f>
        <v/>
      </c>
      <c r="I41" s="32" t="str">
        <f ca="1">IFERROR(IF(AND(MOD(MONTH(I$1)+12-MONTH('Periodische Zahlungen'!$J37),'Periodische Zahlungen'!$I37)=0,I$1&gt;='Periodische Zahlungen'!$J37,I$1&lt;='Periodische Zahlungen'!$F37),'Periodische Zahlungen'!$D37,0),"")</f>
        <v/>
      </c>
      <c r="J41" s="32" t="str">
        <f ca="1">IFERROR(IF(AND(MOD(MONTH(J$1)+12-MONTH('Periodische Zahlungen'!$J37),'Periodische Zahlungen'!$I37)=0,J$1&gt;='Periodische Zahlungen'!$J37,J$1&lt;='Periodische Zahlungen'!$F37),'Periodische Zahlungen'!$D37,0),"")</f>
        <v/>
      </c>
      <c r="K41" s="32" t="str">
        <f ca="1">IFERROR(IF(AND(MOD(MONTH(K$1)+12-MONTH('Periodische Zahlungen'!$J37),'Periodische Zahlungen'!$I37)=0,K$1&gt;='Periodische Zahlungen'!$J37,K$1&lt;='Periodische Zahlungen'!$F37),'Periodische Zahlungen'!$D37,0),"")</f>
        <v/>
      </c>
      <c r="L41" s="32" t="str">
        <f ca="1">IFERROR(IF(AND(MOD(MONTH(L$1)+12-MONTH('Periodische Zahlungen'!$J37),'Periodische Zahlungen'!$I37)=0,L$1&gt;='Periodische Zahlungen'!$J37,L$1&lt;='Periodische Zahlungen'!$F37),'Periodische Zahlungen'!$D37,0),"")</f>
        <v/>
      </c>
      <c r="M41" s="32" t="str">
        <f ca="1">IFERROR(IF(AND(MOD(MONTH(M$1)+12-MONTH('Periodische Zahlungen'!$J37),'Periodische Zahlungen'!$I37)=0,M$1&gt;='Periodische Zahlungen'!$J37,M$1&lt;='Periodische Zahlungen'!$F37),'Periodische Zahlungen'!$D37,0),"")</f>
        <v/>
      </c>
      <c r="N41" s="32" t="str">
        <f ca="1">IFERROR(IF(AND(MOD(MONTH(N$1)+12-MONTH('Periodische Zahlungen'!$J37),'Periodische Zahlungen'!$I37)=0,N$1&gt;='Periodische Zahlungen'!$J37,N$1&lt;='Periodische Zahlungen'!$F37),'Periodische Zahlungen'!$D37,0),"")</f>
        <v/>
      </c>
      <c r="O41" s="32" t="str">
        <f ca="1">IFERROR(IF(AND(MOD(MONTH(O$1)+12-MONTH('Periodische Zahlungen'!$J37),'Periodische Zahlungen'!$I37)=0,O$1&gt;='Periodische Zahlungen'!$J37,O$1&lt;='Periodische Zahlungen'!$F37),'Periodische Zahlungen'!$D37,0),"")</f>
        <v/>
      </c>
      <c r="P41" s="32" t="str">
        <f ca="1">IFERROR(IF(AND(MOD(MONTH(P$1)+12-MONTH('Periodische Zahlungen'!$J37),'Periodische Zahlungen'!$I37)=0,P$1&gt;='Periodische Zahlungen'!$J37,P$1&lt;='Periodische Zahlungen'!$F37),'Periodische Zahlungen'!$D37,0),"")</f>
        <v/>
      </c>
      <c r="Q41" s="32" t="str">
        <f ca="1">IFERROR(IF(AND(MOD(MONTH(Q$1)+12-MONTH('Periodische Zahlungen'!$J37),'Periodische Zahlungen'!$I37)=0,Q$1&gt;='Periodische Zahlungen'!$J37,Q$1&lt;='Periodische Zahlungen'!$F37),'Periodische Zahlungen'!$D37,0),"")</f>
        <v/>
      </c>
      <c r="R41" s="32" t="str">
        <f ca="1">IFERROR(IF(AND(MOD(MONTH(R$1)+12-MONTH('Periodische Zahlungen'!$J37),'Periodische Zahlungen'!$I37)=0,R$1&gt;='Periodische Zahlungen'!$J37,R$1&lt;='Periodische Zahlungen'!$F37),'Periodische Zahlungen'!$D37,0),"")</f>
        <v/>
      </c>
      <c r="S41" s="32" t="str">
        <f ca="1">IFERROR(IF(AND(MOD(MONTH(S$1)+12-MONTH('Periodische Zahlungen'!$J37),'Periodische Zahlungen'!$I37)=0,S$1&gt;='Periodische Zahlungen'!$J37,S$1&lt;='Periodische Zahlungen'!$F37),'Periodische Zahlungen'!$D37,0),"")</f>
        <v/>
      </c>
      <c r="T41" s="32" t="str">
        <f ca="1">IFERROR(IF(AND(MOD(MONTH(T$1)+12-MONTH('Periodische Zahlungen'!$J37),'Periodische Zahlungen'!$I37)=0,T$1&gt;='Periodische Zahlungen'!$J37,T$1&lt;='Periodische Zahlungen'!$F37),'Periodische Zahlungen'!$D37,0),"")</f>
        <v/>
      </c>
      <c r="U41" s="32" t="str">
        <f ca="1">IFERROR(IF(AND(MOD(MONTH(U$1)+12-MONTH('Periodische Zahlungen'!$J37),'Periodische Zahlungen'!$I37)=0,U$1&gt;='Periodische Zahlungen'!$J37,U$1&lt;='Periodische Zahlungen'!$F37),'Periodische Zahlungen'!$D37,0),"")</f>
        <v/>
      </c>
      <c r="V41" s="32" t="str">
        <f ca="1">IFERROR(IF(AND(MOD(MONTH(V$1)+12-MONTH('Periodische Zahlungen'!$J37),'Periodische Zahlungen'!$I37)=0,V$1&gt;='Periodische Zahlungen'!$J37,V$1&lt;='Periodische Zahlungen'!$F37),'Periodische Zahlungen'!$D37,0),"")</f>
        <v/>
      </c>
      <c r="W41" s="32" t="str">
        <f ca="1">IFERROR(IF(AND(MOD(MONTH(W$1)+12-MONTH('Periodische Zahlungen'!$J37),'Periodische Zahlungen'!$I37)=0,W$1&gt;='Periodische Zahlungen'!$J37,W$1&lt;='Periodische Zahlungen'!$F37),'Periodische Zahlungen'!$D37,0),"")</f>
        <v/>
      </c>
      <c r="X41" s="32" t="str">
        <f ca="1">IFERROR(IF(AND(MOD(MONTH(X$1)+12-MONTH('Periodische Zahlungen'!$J37),'Periodische Zahlungen'!$I37)=0,X$1&gt;='Periodische Zahlungen'!$J37,X$1&lt;='Periodische Zahlungen'!$F37),'Periodische Zahlungen'!$D37,0),"")</f>
        <v/>
      </c>
      <c r="Y41" s="32" t="str">
        <f ca="1">IFERROR(IF(AND(MOD(MONTH(Y$1)+12-MONTH('Periodische Zahlungen'!$J37),'Periodische Zahlungen'!$I37)=0,Y$1&gt;='Periodische Zahlungen'!$J37,Y$1&lt;='Periodische Zahlungen'!$F37),'Periodische Zahlungen'!$D37,0),"")</f>
        <v/>
      </c>
      <c r="Z41" s="27">
        <f t="shared" ca="1" si="5"/>
        <v>0</v>
      </c>
      <c r="AA41" s="27">
        <f t="shared" ca="1" si="6"/>
        <v>0</v>
      </c>
    </row>
    <row r="42" spans="1:27">
      <c r="A42" s="31" t="str">
        <f>IF('Periodische Zahlungen'!A38&lt;&gt;"",'Periodische Zahlungen'!A38&amp;" ("&amp;'Periodische Zahlungen'!C38&amp;" "&amp;TEXT('Periodische Zahlungen'!D38,"0.00")&amp;" ab "&amp;TEXT('Periodische Zahlungen'!E38,"MMM/JJJJ")&amp;")","")</f>
        <v/>
      </c>
      <c r="B42" s="32" t="str">
        <f ca="1">IFERROR(IF(AND(MOD(MONTH(B$1)+12-MONTH('Periodische Zahlungen'!$J38),'Periodische Zahlungen'!$I38)=0,B$1&gt;='Periodische Zahlungen'!$J38,B$1&lt;='Periodische Zahlungen'!$F38),'Periodische Zahlungen'!$D38,0),"")</f>
        <v/>
      </c>
      <c r="C42" s="32" t="str">
        <f ca="1">IFERROR(IF(AND(MOD(MONTH(C$1)+12-MONTH('Periodische Zahlungen'!$J38),'Periodische Zahlungen'!$I38)=0,C$1&gt;='Periodische Zahlungen'!$J38,C$1&lt;='Periodische Zahlungen'!$F38),'Periodische Zahlungen'!$D38,0),"")</f>
        <v/>
      </c>
      <c r="D42" s="32" t="str">
        <f ca="1">IFERROR(IF(AND(MOD(MONTH(D$1)+12-MONTH('Periodische Zahlungen'!$J38),'Periodische Zahlungen'!$I38)=0,D$1&gt;='Periodische Zahlungen'!$J38,D$1&lt;='Periodische Zahlungen'!$F38),'Periodische Zahlungen'!$D38,0),"")</f>
        <v/>
      </c>
      <c r="E42" s="32" t="str">
        <f ca="1">IFERROR(IF(AND(MOD(MONTH(E$1)+12-MONTH('Periodische Zahlungen'!$J38),'Periodische Zahlungen'!$I38)=0,E$1&gt;='Periodische Zahlungen'!$J38,E$1&lt;='Periodische Zahlungen'!$F38),'Periodische Zahlungen'!$D38,0),"")</f>
        <v/>
      </c>
      <c r="F42" s="32" t="str">
        <f ca="1">IFERROR(IF(AND(MOD(MONTH(F$1)+12-MONTH('Periodische Zahlungen'!$J38),'Periodische Zahlungen'!$I38)=0,F$1&gt;='Periodische Zahlungen'!$J38,F$1&lt;='Periodische Zahlungen'!$F38),'Periodische Zahlungen'!$D38,0),"")</f>
        <v/>
      </c>
      <c r="G42" s="32" t="str">
        <f ca="1">IFERROR(IF(AND(MOD(MONTH(G$1)+12-MONTH('Periodische Zahlungen'!$J38),'Periodische Zahlungen'!$I38)=0,G$1&gt;='Periodische Zahlungen'!$J38,G$1&lt;='Periodische Zahlungen'!$F38),'Periodische Zahlungen'!$D38,0),"")</f>
        <v/>
      </c>
      <c r="H42" s="32" t="str">
        <f ca="1">IFERROR(IF(AND(MOD(MONTH(H$1)+12-MONTH('Periodische Zahlungen'!$J38),'Periodische Zahlungen'!$I38)=0,H$1&gt;='Periodische Zahlungen'!$J38,H$1&lt;='Periodische Zahlungen'!$F38),'Periodische Zahlungen'!$D38,0),"")</f>
        <v/>
      </c>
      <c r="I42" s="32" t="str">
        <f ca="1">IFERROR(IF(AND(MOD(MONTH(I$1)+12-MONTH('Periodische Zahlungen'!$J38),'Periodische Zahlungen'!$I38)=0,I$1&gt;='Periodische Zahlungen'!$J38,I$1&lt;='Periodische Zahlungen'!$F38),'Periodische Zahlungen'!$D38,0),"")</f>
        <v/>
      </c>
      <c r="J42" s="32" t="str">
        <f ca="1">IFERROR(IF(AND(MOD(MONTH(J$1)+12-MONTH('Periodische Zahlungen'!$J38),'Periodische Zahlungen'!$I38)=0,J$1&gt;='Periodische Zahlungen'!$J38,J$1&lt;='Periodische Zahlungen'!$F38),'Periodische Zahlungen'!$D38,0),"")</f>
        <v/>
      </c>
      <c r="K42" s="32" t="str">
        <f ca="1">IFERROR(IF(AND(MOD(MONTH(K$1)+12-MONTH('Periodische Zahlungen'!$J38),'Periodische Zahlungen'!$I38)=0,K$1&gt;='Periodische Zahlungen'!$J38,K$1&lt;='Periodische Zahlungen'!$F38),'Periodische Zahlungen'!$D38,0),"")</f>
        <v/>
      </c>
      <c r="L42" s="32" t="str">
        <f ca="1">IFERROR(IF(AND(MOD(MONTH(L$1)+12-MONTH('Periodische Zahlungen'!$J38),'Periodische Zahlungen'!$I38)=0,L$1&gt;='Periodische Zahlungen'!$J38,L$1&lt;='Periodische Zahlungen'!$F38),'Periodische Zahlungen'!$D38,0),"")</f>
        <v/>
      </c>
      <c r="M42" s="32" t="str">
        <f ca="1">IFERROR(IF(AND(MOD(MONTH(M$1)+12-MONTH('Periodische Zahlungen'!$J38),'Periodische Zahlungen'!$I38)=0,M$1&gt;='Periodische Zahlungen'!$J38,M$1&lt;='Periodische Zahlungen'!$F38),'Periodische Zahlungen'!$D38,0),"")</f>
        <v/>
      </c>
      <c r="N42" s="32" t="str">
        <f ca="1">IFERROR(IF(AND(MOD(MONTH(N$1)+12-MONTH('Periodische Zahlungen'!$J38),'Periodische Zahlungen'!$I38)=0,N$1&gt;='Periodische Zahlungen'!$J38,N$1&lt;='Periodische Zahlungen'!$F38),'Periodische Zahlungen'!$D38,0),"")</f>
        <v/>
      </c>
      <c r="O42" s="32" t="str">
        <f ca="1">IFERROR(IF(AND(MOD(MONTH(O$1)+12-MONTH('Periodische Zahlungen'!$J38),'Periodische Zahlungen'!$I38)=0,O$1&gt;='Periodische Zahlungen'!$J38,O$1&lt;='Periodische Zahlungen'!$F38),'Periodische Zahlungen'!$D38,0),"")</f>
        <v/>
      </c>
      <c r="P42" s="32" t="str">
        <f ca="1">IFERROR(IF(AND(MOD(MONTH(P$1)+12-MONTH('Periodische Zahlungen'!$J38),'Periodische Zahlungen'!$I38)=0,P$1&gt;='Periodische Zahlungen'!$J38,P$1&lt;='Periodische Zahlungen'!$F38),'Periodische Zahlungen'!$D38,0),"")</f>
        <v/>
      </c>
      <c r="Q42" s="32" t="str">
        <f ca="1">IFERROR(IF(AND(MOD(MONTH(Q$1)+12-MONTH('Periodische Zahlungen'!$J38),'Periodische Zahlungen'!$I38)=0,Q$1&gt;='Periodische Zahlungen'!$J38,Q$1&lt;='Periodische Zahlungen'!$F38),'Periodische Zahlungen'!$D38,0),"")</f>
        <v/>
      </c>
      <c r="R42" s="32" t="str">
        <f ca="1">IFERROR(IF(AND(MOD(MONTH(R$1)+12-MONTH('Periodische Zahlungen'!$J38),'Periodische Zahlungen'!$I38)=0,R$1&gt;='Periodische Zahlungen'!$J38,R$1&lt;='Periodische Zahlungen'!$F38),'Periodische Zahlungen'!$D38,0),"")</f>
        <v/>
      </c>
      <c r="S42" s="32" t="str">
        <f ca="1">IFERROR(IF(AND(MOD(MONTH(S$1)+12-MONTH('Periodische Zahlungen'!$J38),'Periodische Zahlungen'!$I38)=0,S$1&gt;='Periodische Zahlungen'!$J38,S$1&lt;='Periodische Zahlungen'!$F38),'Periodische Zahlungen'!$D38,0),"")</f>
        <v/>
      </c>
      <c r="T42" s="32" t="str">
        <f ca="1">IFERROR(IF(AND(MOD(MONTH(T$1)+12-MONTH('Periodische Zahlungen'!$J38),'Periodische Zahlungen'!$I38)=0,T$1&gt;='Periodische Zahlungen'!$J38,T$1&lt;='Periodische Zahlungen'!$F38),'Periodische Zahlungen'!$D38,0),"")</f>
        <v/>
      </c>
      <c r="U42" s="32" t="str">
        <f ca="1">IFERROR(IF(AND(MOD(MONTH(U$1)+12-MONTH('Periodische Zahlungen'!$J38),'Periodische Zahlungen'!$I38)=0,U$1&gt;='Periodische Zahlungen'!$J38,U$1&lt;='Periodische Zahlungen'!$F38),'Periodische Zahlungen'!$D38,0),"")</f>
        <v/>
      </c>
      <c r="V42" s="32" t="str">
        <f ca="1">IFERROR(IF(AND(MOD(MONTH(V$1)+12-MONTH('Periodische Zahlungen'!$J38),'Periodische Zahlungen'!$I38)=0,V$1&gt;='Periodische Zahlungen'!$J38,V$1&lt;='Periodische Zahlungen'!$F38),'Periodische Zahlungen'!$D38,0),"")</f>
        <v/>
      </c>
      <c r="W42" s="32" t="str">
        <f ca="1">IFERROR(IF(AND(MOD(MONTH(W$1)+12-MONTH('Periodische Zahlungen'!$J38),'Periodische Zahlungen'!$I38)=0,W$1&gt;='Periodische Zahlungen'!$J38,W$1&lt;='Periodische Zahlungen'!$F38),'Periodische Zahlungen'!$D38,0),"")</f>
        <v/>
      </c>
      <c r="X42" s="32" t="str">
        <f ca="1">IFERROR(IF(AND(MOD(MONTH(X$1)+12-MONTH('Periodische Zahlungen'!$J38),'Periodische Zahlungen'!$I38)=0,X$1&gt;='Periodische Zahlungen'!$J38,X$1&lt;='Periodische Zahlungen'!$F38),'Periodische Zahlungen'!$D38,0),"")</f>
        <v/>
      </c>
      <c r="Y42" s="32" t="str">
        <f ca="1">IFERROR(IF(AND(MOD(MONTH(Y$1)+12-MONTH('Periodische Zahlungen'!$J38),'Periodische Zahlungen'!$I38)=0,Y$1&gt;='Periodische Zahlungen'!$J38,Y$1&lt;='Periodische Zahlungen'!$F38),'Periodische Zahlungen'!$D38,0),"")</f>
        <v/>
      </c>
      <c r="Z42" s="27">
        <f t="shared" ca="1" si="5"/>
        <v>0</v>
      </c>
      <c r="AA42" s="27">
        <f t="shared" ca="1" si="6"/>
        <v>0</v>
      </c>
    </row>
    <row r="43" spans="1:27">
      <c r="A43" s="31" t="str">
        <f>IF('Periodische Zahlungen'!A39&lt;&gt;"",'Periodische Zahlungen'!A39&amp;" ("&amp;'Periodische Zahlungen'!C39&amp;" "&amp;TEXT('Periodische Zahlungen'!D39,"0.00")&amp;" ab "&amp;TEXT('Periodische Zahlungen'!E39,"MMM/JJJJ")&amp;")","")</f>
        <v/>
      </c>
      <c r="B43" s="32" t="str">
        <f ca="1">IFERROR(IF(AND(MOD(MONTH(B$1)+12-MONTH('Periodische Zahlungen'!$J39),'Periodische Zahlungen'!$I39)=0,B$1&gt;='Periodische Zahlungen'!$J39,B$1&lt;='Periodische Zahlungen'!$F39),'Periodische Zahlungen'!$D39,0),"")</f>
        <v/>
      </c>
      <c r="C43" s="32" t="str">
        <f ca="1">IFERROR(IF(AND(MOD(MONTH(C$1)+12-MONTH('Periodische Zahlungen'!$J39),'Periodische Zahlungen'!$I39)=0,C$1&gt;='Periodische Zahlungen'!$J39,C$1&lt;='Periodische Zahlungen'!$F39),'Periodische Zahlungen'!$D39,0),"")</f>
        <v/>
      </c>
      <c r="D43" s="32" t="str">
        <f ca="1">IFERROR(IF(AND(MOD(MONTH(D$1)+12-MONTH('Periodische Zahlungen'!$J39),'Periodische Zahlungen'!$I39)=0,D$1&gt;='Periodische Zahlungen'!$J39,D$1&lt;='Periodische Zahlungen'!$F39),'Periodische Zahlungen'!$D39,0),"")</f>
        <v/>
      </c>
      <c r="E43" s="32" t="str">
        <f ca="1">IFERROR(IF(AND(MOD(MONTH(E$1)+12-MONTH('Periodische Zahlungen'!$J39),'Periodische Zahlungen'!$I39)=0,E$1&gt;='Periodische Zahlungen'!$J39,E$1&lt;='Periodische Zahlungen'!$F39),'Periodische Zahlungen'!$D39,0),"")</f>
        <v/>
      </c>
      <c r="F43" s="32" t="str">
        <f ca="1">IFERROR(IF(AND(MOD(MONTH(F$1)+12-MONTH('Periodische Zahlungen'!$J39),'Periodische Zahlungen'!$I39)=0,F$1&gt;='Periodische Zahlungen'!$J39,F$1&lt;='Periodische Zahlungen'!$F39),'Periodische Zahlungen'!$D39,0),"")</f>
        <v/>
      </c>
      <c r="G43" s="32" t="str">
        <f ca="1">IFERROR(IF(AND(MOD(MONTH(G$1)+12-MONTH('Periodische Zahlungen'!$J39),'Periodische Zahlungen'!$I39)=0,G$1&gt;='Periodische Zahlungen'!$J39,G$1&lt;='Periodische Zahlungen'!$F39),'Periodische Zahlungen'!$D39,0),"")</f>
        <v/>
      </c>
      <c r="H43" s="32" t="str">
        <f ca="1">IFERROR(IF(AND(MOD(MONTH(H$1)+12-MONTH('Periodische Zahlungen'!$J39),'Periodische Zahlungen'!$I39)=0,H$1&gt;='Periodische Zahlungen'!$J39,H$1&lt;='Periodische Zahlungen'!$F39),'Periodische Zahlungen'!$D39,0),"")</f>
        <v/>
      </c>
      <c r="I43" s="32" t="str">
        <f ca="1">IFERROR(IF(AND(MOD(MONTH(I$1)+12-MONTH('Periodische Zahlungen'!$J39),'Periodische Zahlungen'!$I39)=0,I$1&gt;='Periodische Zahlungen'!$J39,I$1&lt;='Periodische Zahlungen'!$F39),'Periodische Zahlungen'!$D39,0),"")</f>
        <v/>
      </c>
      <c r="J43" s="32" t="str">
        <f ca="1">IFERROR(IF(AND(MOD(MONTH(J$1)+12-MONTH('Periodische Zahlungen'!$J39),'Periodische Zahlungen'!$I39)=0,J$1&gt;='Periodische Zahlungen'!$J39,J$1&lt;='Periodische Zahlungen'!$F39),'Periodische Zahlungen'!$D39,0),"")</f>
        <v/>
      </c>
      <c r="K43" s="32" t="str">
        <f ca="1">IFERROR(IF(AND(MOD(MONTH(K$1)+12-MONTH('Periodische Zahlungen'!$J39),'Periodische Zahlungen'!$I39)=0,K$1&gt;='Periodische Zahlungen'!$J39,K$1&lt;='Periodische Zahlungen'!$F39),'Periodische Zahlungen'!$D39,0),"")</f>
        <v/>
      </c>
      <c r="L43" s="32" t="str">
        <f ca="1">IFERROR(IF(AND(MOD(MONTH(L$1)+12-MONTH('Periodische Zahlungen'!$J39),'Periodische Zahlungen'!$I39)=0,L$1&gt;='Periodische Zahlungen'!$J39,L$1&lt;='Periodische Zahlungen'!$F39),'Periodische Zahlungen'!$D39,0),"")</f>
        <v/>
      </c>
      <c r="M43" s="32" t="str">
        <f ca="1">IFERROR(IF(AND(MOD(MONTH(M$1)+12-MONTH('Periodische Zahlungen'!$J39),'Periodische Zahlungen'!$I39)=0,M$1&gt;='Periodische Zahlungen'!$J39,M$1&lt;='Periodische Zahlungen'!$F39),'Periodische Zahlungen'!$D39,0),"")</f>
        <v/>
      </c>
      <c r="N43" s="32" t="str">
        <f ca="1">IFERROR(IF(AND(MOD(MONTH(N$1)+12-MONTH('Periodische Zahlungen'!$J39),'Periodische Zahlungen'!$I39)=0,N$1&gt;='Periodische Zahlungen'!$J39,N$1&lt;='Periodische Zahlungen'!$F39),'Periodische Zahlungen'!$D39,0),"")</f>
        <v/>
      </c>
      <c r="O43" s="32" t="str">
        <f ca="1">IFERROR(IF(AND(MOD(MONTH(O$1)+12-MONTH('Periodische Zahlungen'!$J39),'Periodische Zahlungen'!$I39)=0,O$1&gt;='Periodische Zahlungen'!$J39,O$1&lt;='Periodische Zahlungen'!$F39),'Periodische Zahlungen'!$D39,0),"")</f>
        <v/>
      </c>
      <c r="P43" s="32" t="str">
        <f ca="1">IFERROR(IF(AND(MOD(MONTH(P$1)+12-MONTH('Periodische Zahlungen'!$J39),'Periodische Zahlungen'!$I39)=0,P$1&gt;='Periodische Zahlungen'!$J39,P$1&lt;='Periodische Zahlungen'!$F39),'Periodische Zahlungen'!$D39,0),"")</f>
        <v/>
      </c>
      <c r="Q43" s="32" t="str">
        <f ca="1">IFERROR(IF(AND(MOD(MONTH(Q$1)+12-MONTH('Periodische Zahlungen'!$J39),'Periodische Zahlungen'!$I39)=0,Q$1&gt;='Periodische Zahlungen'!$J39,Q$1&lt;='Periodische Zahlungen'!$F39),'Periodische Zahlungen'!$D39,0),"")</f>
        <v/>
      </c>
      <c r="R43" s="32" t="str">
        <f ca="1">IFERROR(IF(AND(MOD(MONTH(R$1)+12-MONTH('Periodische Zahlungen'!$J39),'Periodische Zahlungen'!$I39)=0,R$1&gt;='Periodische Zahlungen'!$J39,R$1&lt;='Periodische Zahlungen'!$F39),'Periodische Zahlungen'!$D39,0),"")</f>
        <v/>
      </c>
      <c r="S43" s="32" t="str">
        <f ca="1">IFERROR(IF(AND(MOD(MONTH(S$1)+12-MONTH('Periodische Zahlungen'!$J39),'Periodische Zahlungen'!$I39)=0,S$1&gt;='Periodische Zahlungen'!$J39,S$1&lt;='Periodische Zahlungen'!$F39),'Periodische Zahlungen'!$D39,0),"")</f>
        <v/>
      </c>
      <c r="T43" s="32" t="str">
        <f ca="1">IFERROR(IF(AND(MOD(MONTH(T$1)+12-MONTH('Periodische Zahlungen'!$J39),'Periodische Zahlungen'!$I39)=0,T$1&gt;='Periodische Zahlungen'!$J39,T$1&lt;='Periodische Zahlungen'!$F39),'Periodische Zahlungen'!$D39,0),"")</f>
        <v/>
      </c>
      <c r="U43" s="32" t="str">
        <f ca="1">IFERROR(IF(AND(MOD(MONTH(U$1)+12-MONTH('Periodische Zahlungen'!$J39),'Periodische Zahlungen'!$I39)=0,U$1&gt;='Periodische Zahlungen'!$J39,U$1&lt;='Periodische Zahlungen'!$F39),'Periodische Zahlungen'!$D39,0),"")</f>
        <v/>
      </c>
      <c r="V43" s="32" t="str">
        <f ca="1">IFERROR(IF(AND(MOD(MONTH(V$1)+12-MONTH('Periodische Zahlungen'!$J39),'Periodische Zahlungen'!$I39)=0,V$1&gt;='Periodische Zahlungen'!$J39,V$1&lt;='Periodische Zahlungen'!$F39),'Periodische Zahlungen'!$D39,0),"")</f>
        <v/>
      </c>
      <c r="W43" s="32" t="str">
        <f ca="1">IFERROR(IF(AND(MOD(MONTH(W$1)+12-MONTH('Periodische Zahlungen'!$J39),'Periodische Zahlungen'!$I39)=0,W$1&gt;='Periodische Zahlungen'!$J39,W$1&lt;='Periodische Zahlungen'!$F39),'Periodische Zahlungen'!$D39,0),"")</f>
        <v/>
      </c>
      <c r="X43" s="32" t="str">
        <f ca="1">IFERROR(IF(AND(MOD(MONTH(X$1)+12-MONTH('Periodische Zahlungen'!$J39),'Periodische Zahlungen'!$I39)=0,X$1&gt;='Periodische Zahlungen'!$J39,X$1&lt;='Periodische Zahlungen'!$F39),'Periodische Zahlungen'!$D39,0),"")</f>
        <v/>
      </c>
      <c r="Y43" s="32" t="str">
        <f ca="1">IFERROR(IF(AND(MOD(MONTH(Y$1)+12-MONTH('Periodische Zahlungen'!$J39),'Periodische Zahlungen'!$I39)=0,Y$1&gt;='Periodische Zahlungen'!$J39,Y$1&lt;='Periodische Zahlungen'!$F39),'Periodische Zahlungen'!$D39,0),"")</f>
        <v/>
      </c>
      <c r="Z43" s="27">
        <f t="shared" ca="1" si="5"/>
        <v>0</v>
      </c>
      <c r="AA43" s="27">
        <f t="shared" ca="1" si="6"/>
        <v>0</v>
      </c>
    </row>
    <row r="44" spans="1:27">
      <c r="A44" s="31" t="str">
        <f>IF('Periodische Zahlungen'!A40&lt;&gt;"",'Periodische Zahlungen'!A40&amp;" ("&amp;'Periodische Zahlungen'!C40&amp;" "&amp;TEXT('Periodische Zahlungen'!D40,"0.00")&amp;" ab "&amp;TEXT('Periodische Zahlungen'!E40,"MMM/JJJJ")&amp;")","")</f>
        <v/>
      </c>
      <c r="B44" s="32" t="str">
        <f ca="1">IFERROR(IF(AND(MOD(MONTH(B$1)+12-MONTH('Periodische Zahlungen'!$J40),'Periodische Zahlungen'!$I40)=0,B$1&gt;='Periodische Zahlungen'!$J40,B$1&lt;='Periodische Zahlungen'!$F40),'Periodische Zahlungen'!$D40,0),"")</f>
        <v/>
      </c>
      <c r="C44" s="32" t="str">
        <f ca="1">IFERROR(IF(AND(MOD(MONTH(C$1)+12-MONTH('Periodische Zahlungen'!$J40),'Periodische Zahlungen'!$I40)=0,C$1&gt;='Periodische Zahlungen'!$J40,C$1&lt;='Periodische Zahlungen'!$F40),'Periodische Zahlungen'!$D40,0),"")</f>
        <v/>
      </c>
      <c r="D44" s="32" t="str">
        <f ca="1">IFERROR(IF(AND(MOD(MONTH(D$1)+12-MONTH('Periodische Zahlungen'!$J40),'Periodische Zahlungen'!$I40)=0,D$1&gt;='Periodische Zahlungen'!$J40,D$1&lt;='Periodische Zahlungen'!$F40),'Periodische Zahlungen'!$D40,0),"")</f>
        <v/>
      </c>
      <c r="E44" s="32" t="str">
        <f ca="1">IFERROR(IF(AND(MOD(MONTH(E$1)+12-MONTH('Periodische Zahlungen'!$J40),'Periodische Zahlungen'!$I40)=0,E$1&gt;='Periodische Zahlungen'!$J40,E$1&lt;='Periodische Zahlungen'!$F40),'Periodische Zahlungen'!$D40,0),"")</f>
        <v/>
      </c>
      <c r="F44" s="32" t="str">
        <f ca="1">IFERROR(IF(AND(MOD(MONTH(F$1)+12-MONTH('Periodische Zahlungen'!$J40),'Periodische Zahlungen'!$I40)=0,F$1&gt;='Periodische Zahlungen'!$J40,F$1&lt;='Periodische Zahlungen'!$F40),'Periodische Zahlungen'!$D40,0),"")</f>
        <v/>
      </c>
      <c r="G44" s="32" t="str">
        <f ca="1">IFERROR(IF(AND(MOD(MONTH(G$1)+12-MONTH('Periodische Zahlungen'!$J40),'Periodische Zahlungen'!$I40)=0,G$1&gt;='Periodische Zahlungen'!$J40,G$1&lt;='Periodische Zahlungen'!$F40),'Periodische Zahlungen'!$D40,0),"")</f>
        <v/>
      </c>
      <c r="H44" s="32" t="str">
        <f ca="1">IFERROR(IF(AND(MOD(MONTH(H$1)+12-MONTH('Periodische Zahlungen'!$J40),'Periodische Zahlungen'!$I40)=0,H$1&gt;='Periodische Zahlungen'!$J40,H$1&lt;='Periodische Zahlungen'!$F40),'Periodische Zahlungen'!$D40,0),"")</f>
        <v/>
      </c>
      <c r="I44" s="32" t="str">
        <f ca="1">IFERROR(IF(AND(MOD(MONTH(I$1)+12-MONTH('Periodische Zahlungen'!$J40),'Periodische Zahlungen'!$I40)=0,I$1&gt;='Periodische Zahlungen'!$J40,I$1&lt;='Periodische Zahlungen'!$F40),'Periodische Zahlungen'!$D40,0),"")</f>
        <v/>
      </c>
      <c r="J44" s="32" t="str">
        <f ca="1">IFERROR(IF(AND(MOD(MONTH(J$1)+12-MONTH('Periodische Zahlungen'!$J40),'Periodische Zahlungen'!$I40)=0,J$1&gt;='Periodische Zahlungen'!$J40,J$1&lt;='Periodische Zahlungen'!$F40),'Periodische Zahlungen'!$D40,0),"")</f>
        <v/>
      </c>
      <c r="K44" s="32" t="str">
        <f ca="1">IFERROR(IF(AND(MOD(MONTH(K$1)+12-MONTH('Periodische Zahlungen'!$J40),'Periodische Zahlungen'!$I40)=0,K$1&gt;='Periodische Zahlungen'!$J40,K$1&lt;='Periodische Zahlungen'!$F40),'Periodische Zahlungen'!$D40,0),"")</f>
        <v/>
      </c>
      <c r="L44" s="32" t="str">
        <f ca="1">IFERROR(IF(AND(MOD(MONTH(L$1)+12-MONTH('Periodische Zahlungen'!$J40),'Periodische Zahlungen'!$I40)=0,L$1&gt;='Periodische Zahlungen'!$J40,L$1&lt;='Periodische Zahlungen'!$F40),'Periodische Zahlungen'!$D40,0),"")</f>
        <v/>
      </c>
      <c r="M44" s="32" t="str">
        <f ca="1">IFERROR(IF(AND(MOD(MONTH(M$1)+12-MONTH('Periodische Zahlungen'!$J40),'Periodische Zahlungen'!$I40)=0,M$1&gt;='Periodische Zahlungen'!$J40,M$1&lt;='Periodische Zahlungen'!$F40),'Periodische Zahlungen'!$D40,0),"")</f>
        <v/>
      </c>
      <c r="N44" s="32" t="str">
        <f ca="1">IFERROR(IF(AND(MOD(MONTH(N$1)+12-MONTH('Periodische Zahlungen'!$J40),'Periodische Zahlungen'!$I40)=0,N$1&gt;='Periodische Zahlungen'!$J40,N$1&lt;='Periodische Zahlungen'!$F40),'Periodische Zahlungen'!$D40,0),"")</f>
        <v/>
      </c>
      <c r="O44" s="32" t="str">
        <f ca="1">IFERROR(IF(AND(MOD(MONTH(O$1)+12-MONTH('Periodische Zahlungen'!$J40),'Periodische Zahlungen'!$I40)=0,O$1&gt;='Periodische Zahlungen'!$J40,O$1&lt;='Periodische Zahlungen'!$F40),'Periodische Zahlungen'!$D40,0),"")</f>
        <v/>
      </c>
      <c r="P44" s="32" t="str">
        <f ca="1">IFERROR(IF(AND(MOD(MONTH(P$1)+12-MONTH('Periodische Zahlungen'!$J40),'Periodische Zahlungen'!$I40)=0,P$1&gt;='Periodische Zahlungen'!$J40,P$1&lt;='Periodische Zahlungen'!$F40),'Periodische Zahlungen'!$D40,0),"")</f>
        <v/>
      </c>
      <c r="Q44" s="32" t="str">
        <f ca="1">IFERROR(IF(AND(MOD(MONTH(Q$1)+12-MONTH('Periodische Zahlungen'!$J40),'Periodische Zahlungen'!$I40)=0,Q$1&gt;='Periodische Zahlungen'!$J40,Q$1&lt;='Periodische Zahlungen'!$F40),'Periodische Zahlungen'!$D40,0),"")</f>
        <v/>
      </c>
      <c r="R44" s="32" t="str">
        <f ca="1">IFERROR(IF(AND(MOD(MONTH(R$1)+12-MONTH('Periodische Zahlungen'!$J40),'Periodische Zahlungen'!$I40)=0,R$1&gt;='Periodische Zahlungen'!$J40,R$1&lt;='Periodische Zahlungen'!$F40),'Periodische Zahlungen'!$D40,0),"")</f>
        <v/>
      </c>
      <c r="S44" s="32" t="str">
        <f ca="1">IFERROR(IF(AND(MOD(MONTH(S$1)+12-MONTH('Periodische Zahlungen'!$J40),'Periodische Zahlungen'!$I40)=0,S$1&gt;='Periodische Zahlungen'!$J40,S$1&lt;='Periodische Zahlungen'!$F40),'Periodische Zahlungen'!$D40,0),"")</f>
        <v/>
      </c>
      <c r="T44" s="32" t="str">
        <f ca="1">IFERROR(IF(AND(MOD(MONTH(T$1)+12-MONTH('Periodische Zahlungen'!$J40),'Periodische Zahlungen'!$I40)=0,T$1&gt;='Periodische Zahlungen'!$J40,T$1&lt;='Periodische Zahlungen'!$F40),'Periodische Zahlungen'!$D40,0),"")</f>
        <v/>
      </c>
      <c r="U44" s="32" t="str">
        <f ca="1">IFERROR(IF(AND(MOD(MONTH(U$1)+12-MONTH('Periodische Zahlungen'!$J40),'Periodische Zahlungen'!$I40)=0,U$1&gt;='Periodische Zahlungen'!$J40,U$1&lt;='Periodische Zahlungen'!$F40),'Periodische Zahlungen'!$D40,0),"")</f>
        <v/>
      </c>
      <c r="V44" s="32" t="str">
        <f ca="1">IFERROR(IF(AND(MOD(MONTH(V$1)+12-MONTH('Periodische Zahlungen'!$J40),'Periodische Zahlungen'!$I40)=0,V$1&gt;='Periodische Zahlungen'!$J40,V$1&lt;='Periodische Zahlungen'!$F40),'Periodische Zahlungen'!$D40,0),"")</f>
        <v/>
      </c>
      <c r="W44" s="32" t="str">
        <f ca="1">IFERROR(IF(AND(MOD(MONTH(W$1)+12-MONTH('Periodische Zahlungen'!$J40),'Periodische Zahlungen'!$I40)=0,W$1&gt;='Periodische Zahlungen'!$J40,W$1&lt;='Periodische Zahlungen'!$F40),'Periodische Zahlungen'!$D40,0),"")</f>
        <v/>
      </c>
      <c r="X44" s="32" t="str">
        <f ca="1">IFERROR(IF(AND(MOD(MONTH(X$1)+12-MONTH('Periodische Zahlungen'!$J40),'Periodische Zahlungen'!$I40)=0,X$1&gt;='Periodische Zahlungen'!$J40,X$1&lt;='Periodische Zahlungen'!$F40),'Periodische Zahlungen'!$D40,0),"")</f>
        <v/>
      </c>
      <c r="Y44" s="32" t="str">
        <f ca="1">IFERROR(IF(AND(MOD(MONTH(Y$1)+12-MONTH('Periodische Zahlungen'!$J40),'Periodische Zahlungen'!$I40)=0,Y$1&gt;='Periodische Zahlungen'!$J40,Y$1&lt;='Periodische Zahlungen'!$F40),'Periodische Zahlungen'!$D40,0),"")</f>
        <v/>
      </c>
      <c r="Z44" s="27">
        <f t="shared" ca="1" si="5"/>
        <v>0</v>
      </c>
      <c r="AA44" s="27">
        <f t="shared" ca="1" si="6"/>
        <v>0</v>
      </c>
    </row>
    <row r="45" spans="1:27">
      <c r="A45" s="31" t="str">
        <f>IF('Periodische Zahlungen'!A41&lt;&gt;"",'Periodische Zahlungen'!A41&amp;" ("&amp;'Periodische Zahlungen'!C41&amp;" "&amp;TEXT('Periodische Zahlungen'!D41,"0.00")&amp;" ab "&amp;TEXT('Periodische Zahlungen'!E41,"MMM/JJJJ")&amp;")","")</f>
        <v/>
      </c>
      <c r="B45" s="32" t="str">
        <f ca="1">IFERROR(IF(AND(MOD(MONTH(B$1)+12-MONTH('Periodische Zahlungen'!$J41),'Periodische Zahlungen'!$I41)=0,B$1&gt;='Periodische Zahlungen'!$J41,B$1&lt;='Periodische Zahlungen'!$F41),'Periodische Zahlungen'!$D41,0),"")</f>
        <v/>
      </c>
      <c r="C45" s="32" t="str">
        <f ca="1">IFERROR(IF(AND(MOD(MONTH(C$1)+12-MONTH('Periodische Zahlungen'!$J41),'Periodische Zahlungen'!$I41)=0,C$1&gt;='Periodische Zahlungen'!$J41,C$1&lt;='Periodische Zahlungen'!$F41),'Periodische Zahlungen'!$D41,0),"")</f>
        <v/>
      </c>
      <c r="D45" s="32" t="str">
        <f ca="1">IFERROR(IF(AND(MOD(MONTH(D$1)+12-MONTH('Periodische Zahlungen'!$J41),'Periodische Zahlungen'!$I41)=0,D$1&gt;='Periodische Zahlungen'!$J41,D$1&lt;='Periodische Zahlungen'!$F41),'Periodische Zahlungen'!$D41,0),"")</f>
        <v/>
      </c>
      <c r="E45" s="32" t="str">
        <f ca="1">IFERROR(IF(AND(MOD(MONTH(E$1)+12-MONTH('Periodische Zahlungen'!$J41),'Periodische Zahlungen'!$I41)=0,E$1&gt;='Periodische Zahlungen'!$J41,E$1&lt;='Periodische Zahlungen'!$F41),'Periodische Zahlungen'!$D41,0),"")</f>
        <v/>
      </c>
      <c r="F45" s="32" t="str">
        <f ca="1">IFERROR(IF(AND(MOD(MONTH(F$1)+12-MONTH('Periodische Zahlungen'!$J41),'Periodische Zahlungen'!$I41)=0,F$1&gt;='Periodische Zahlungen'!$J41,F$1&lt;='Periodische Zahlungen'!$F41),'Periodische Zahlungen'!$D41,0),"")</f>
        <v/>
      </c>
      <c r="G45" s="32" t="str">
        <f ca="1">IFERROR(IF(AND(MOD(MONTH(G$1)+12-MONTH('Periodische Zahlungen'!$J41),'Periodische Zahlungen'!$I41)=0,G$1&gt;='Periodische Zahlungen'!$J41,G$1&lt;='Periodische Zahlungen'!$F41),'Periodische Zahlungen'!$D41,0),"")</f>
        <v/>
      </c>
      <c r="H45" s="32" t="str">
        <f ca="1">IFERROR(IF(AND(MOD(MONTH(H$1)+12-MONTH('Periodische Zahlungen'!$J41),'Periodische Zahlungen'!$I41)=0,H$1&gt;='Periodische Zahlungen'!$J41,H$1&lt;='Periodische Zahlungen'!$F41),'Periodische Zahlungen'!$D41,0),"")</f>
        <v/>
      </c>
      <c r="I45" s="32" t="str">
        <f ca="1">IFERROR(IF(AND(MOD(MONTH(I$1)+12-MONTH('Periodische Zahlungen'!$J41),'Periodische Zahlungen'!$I41)=0,I$1&gt;='Periodische Zahlungen'!$J41,I$1&lt;='Periodische Zahlungen'!$F41),'Periodische Zahlungen'!$D41,0),"")</f>
        <v/>
      </c>
      <c r="J45" s="32" t="str">
        <f ca="1">IFERROR(IF(AND(MOD(MONTH(J$1)+12-MONTH('Periodische Zahlungen'!$J41),'Periodische Zahlungen'!$I41)=0,J$1&gt;='Periodische Zahlungen'!$J41,J$1&lt;='Periodische Zahlungen'!$F41),'Periodische Zahlungen'!$D41,0),"")</f>
        <v/>
      </c>
      <c r="K45" s="32" t="str">
        <f ca="1">IFERROR(IF(AND(MOD(MONTH(K$1)+12-MONTH('Periodische Zahlungen'!$J41),'Periodische Zahlungen'!$I41)=0,K$1&gt;='Periodische Zahlungen'!$J41,K$1&lt;='Periodische Zahlungen'!$F41),'Periodische Zahlungen'!$D41,0),"")</f>
        <v/>
      </c>
      <c r="L45" s="32" t="str">
        <f ca="1">IFERROR(IF(AND(MOD(MONTH(L$1)+12-MONTH('Periodische Zahlungen'!$J41),'Periodische Zahlungen'!$I41)=0,L$1&gt;='Periodische Zahlungen'!$J41,L$1&lt;='Periodische Zahlungen'!$F41),'Periodische Zahlungen'!$D41,0),"")</f>
        <v/>
      </c>
      <c r="M45" s="32" t="str">
        <f ca="1">IFERROR(IF(AND(MOD(MONTH(M$1)+12-MONTH('Periodische Zahlungen'!$J41),'Periodische Zahlungen'!$I41)=0,M$1&gt;='Periodische Zahlungen'!$J41,M$1&lt;='Periodische Zahlungen'!$F41),'Periodische Zahlungen'!$D41,0),"")</f>
        <v/>
      </c>
      <c r="N45" s="32" t="str">
        <f ca="1">IFERROR(IF(AND(MOD(MONTH(N$1)+12-MONTH('Periodische Zahlungen'!$J41),'Periodische Zahlungen'!$I41)=0,N$1&gt;='Periodische Zahlungen'!$J41,N$1&lt;='Periodische Zahlungen'!$F41),'Periodische Zahlungen'!$D41,0),"")</f>
        <v/>
      </c>
      <c r="O45" s="32" t="str">
        <f ca="1">IFERROR(IF(AND(MOD(MONTH(O$1)+12-MONTH('Periodische Zahlungen'!$J41),'Periodische Zahlungen'!$I41)=0,O$1&gt;='Periodische Zahlungen'!$J41,O$1&lt;='Periodische Zahlungen'!$F41),'Periodische Zahlungen'!$D41,0),"")</f>
        <v/>
      </c>
      <c r="P45" s="32" t="str">
        <f ca="1">IFERROR(IF(AND(MOD(MONTH(P$1)+12-MONTH('Periodische Zahlungen'!$J41),'Periodische Zahlungen'!$I41)=0,P$1&gt;='Periodische Zahlungen'!$J41,P$1&lt;='Periodische Zahlungen'!$F41),'Periodische Zahlungen'!$D41,0),"")</f>
        <v/>
      </c>
      <c r="Q45" s="32" t="str">
        <f ca="1">IFERROR(IF(AND(MOD(MONTH(Q$1)+12-MONTH('Periodische Zahlungen'!$J41),'Periodische Zahlungen'!$I41)=0,Q$1&gt;='Periodische Zahlungen'!$J41,Q$1&lt;='Periodische Zahlungen'!$F41),'Periodische Zahlungen'!$D41,0),"")</f>
        <v/>
      </c>
      <c r="R45" s="32" t="str">
        <f ca="1">IFERROR(IF(AND(MOD(MONTH(R$1)+12-MONTH('Periodische Zahlungen'!$J41),'Periodische Zahlungen'!$I41)=0,R$1&gt;='Periodische Zahlungen'!$J41,R$1&lt;='Periodische Zahlungen'!$F41),'Periodische Zahlungen'!$D41,0),"")</f>
        <v/>
      </c>
      <c r="S45" s="32" t="str">
        <f ca="1">IFERROR(IF(AND(MOD(MONTH(S$1)+12-MONTH('Periodische Zahlungen'!$J41),'Periodische Zahlungen'!$I41)=0,S$1&gt;='Periodische Zahlungen'!$J41,S$1&lt;='Periodische Zahlungen'!$F41),'Periodische Zahlungen'!$D41,0),"")</f>
        <v/>
      </c>
      <c r="T45" s="32" t="str">
        <f ca="1">IFERROR(IF(AND(MOD(MONTH(T$1)+12-MONTH('Periodische Zahlungen'!$J41),'Periodische Zahlungen'!$I41)=0,T$1&gt;='Periodische Zahlungen'!$J41,T$1&lt;='Periodische Zahlungen'!$F41),'Periodische Zahlungen'!$D41,0),"")</f>
        <v/>
      </c>
      <c r="U45" s="32" t="str">
        <f ca="1">IFERROR(IF(AND(MOD(MONTH(U$1)+12-MONTH('Periodische Zahlungen'!$J41),'Periodische Zahlungen'!$I41)=0,U$1&gt;='Periodische Zahlungen'!$J41,U$1&lt;='Periodische Zahlungen'!$F41),'Periodische Zahlungen'!$D41,0),"")</f>
        <v/>
      </c>
      <c r="V45" s="32" t="str">
        <f ca="1">IFERROR(IF(AND(MOD(MONTH(V$1)+12-MONTH('Periodische Zahlungen'!$J41),'Periodische Zahlungen'!$I41)=0,V$1&gt;='Periodische Zahlungen'!$J41,V$1&lt;='Periodische Zahlungen'!$F41),'Periodische Zahlungen'!$D41,0),"")</f>
        <v/>
      </c>
      <c r="W45" s="32" t="str">
        <f ca="1">IFERROR(IF(AND(MOD(MONTH(W$1)+12-MONTH('Periodische Zahlungen'!$J41),'Periodische Zahlungen'!$I41)=0,W$1&gt;='Periodische Zahlungen'!$J41,W$1&lt;='Periodische Zahlungen'!$F41),'Periodische Zahlungen'!$D41,0),"")</f>
        <v/>
      </c>
      <c r="X45" s="32" t="str">
        <f ca="1">IFERROR(IF(AND(MOD(MONTH(X$1)+12-MONTH('Periodische Zahlungen'!$J41),'Periodische Zahlungen'!$I41)=0,X$1&gt;='Periodische Zahlungen'!$J41,X$1&lt;='Periodische Zahlungen'!$F41),'Periodische Zahlungen'!$D41,0),"")</f>
        <v/>
      </c>
      <c r="Y45" s="32" t="str">
        <f ca="1">IFERROR(IF(AND(MOD(MONTH(Y$1)+12-MONTH('Periodische Zahlungen'!$J41),'Periodische Zahlungen'!$I41)=0,Y$1&gt;='Periodische Zahlungen'!$J41,Y$1&lt;='Periodische Zahlungen'!$F41),'Periodische Zahlungen'!$D41,0),"")</f>
        <v/>
      </c>
      <c r="Z45" s="27">
        <f t="shared" ca="1" si="5"/>
        <v>0</v>
      </c>
      <c r="AA45" s="27">
        <f t="shared" ca="1" si="6"/>
        <v>0</v>
      </c>
    </row>
    <row r="46" spans="1:27">
      <c r="A46" s="31" t="str">
        <f>IF('Periodische Zahlungen'!A42&lt;&gt;"",'Periodische Zahlungen'!A42&amp;" ("&amp;'Periodische Zahlungen'!C42&amp;" "&amp;TEXT('Periodische Zahlungen'!D42,"0.00")&amp;" ab "&amp;TEXT('Periodische Zahlungen'!E42,"MMM/JJJJ")&amp;")","")</f>
        <v/>
      </c>
      <c r="B46" s="32" t="str">
        <f ca="1">IFERROR(IF(AND(MOD(MONTH(B$1)+12-MONTH('Periodische Zahlungen'!$J42),'Periodische Zahlungen'!$I42)=0,B$1&gt;='Periodische Zahlungen'!$J42,B$1&lt;='Periodische Zahlungen'!$F42),'Periodische Zahlungen'!$D42,0),"")</f>
        <v/>
      </c>
      <c r="C46" s="32" t="str">
        <f ca="1">IFERROR(IF(AND(MOD(MONTH(C$1)+12-MONTH('Periodische Zahlungen'!$J42),'Periodische Zahlungen'!$I42)=0,C$1&gt;='Periodische Zahlungen'!$J42,C$1&lt;='Periodische Zahlungen'!$F42),'Periodische Zahlungen'!$D42,0),"")</f>
        <v/>
      </c>
      <c r="D46" s="32" t="str">
        <f ca="1">IFERROR(IF(AND(MOD(MONTH(D$1)+12-MONTH('Periodische Zahlungen'!$J42),'Periodische Zahlungen'!$I42)=0,D$1&gt;='Periodische Zahlungen'!$J42,D$1&lt;='Periodische Zahlungen'!$F42),'Periodische Zahlungen'!$D42,0),"")</f>
        <v/>
      </c>
      <c r="E46" s="32" t="str">
        <f ca="1">IFERROR(IF(AND(MOD(MONTH(E$1)+12-MONTH('Periodische Zahlungen'!$J42),'Periodische Zahlungen'!$I42)=0,E$1&gt;='Periodische Zahlungen'!$J42,E$1&lt;='Periodische Zahlungen'!$F42),'Periodische Zahlungen'!$D42,0),"")</f>
        <v/>
      </c>
      <c r="F46" s="32" t="str">
        <f ca="1">IFERROR(IF(AND(MOD(MONTH(F$1)+12-MONTH('Periodische Zahlungen'!$J42),'Periodische Zahlungen'!$I42)=0,F$1&gt;='Periodische Zahlungen'!$J42,F$1&lt;='Periodische Zahlungen'!$F42),'Periodische Zahlungen'!$D42,0),"")</f>
        <v/>
      </c>
      <c r="G46" s="32" t="str">
        <f ca="1">IFERROR(IF(AND(MOD(MONTH(G$1)+12-MONTH('Periodische Zahlungen'!$J42),'Periodische Zahlungen'!$I42)=0,G$1&gt;='Periodische Zahlungen'!$J42,G$1&lt;='Periodische Zahlungen'!$F42),'Periodische Zahlungen'!$D42,0),"")</f>
        <v/>
      </c>
      <c r="H46" s="32" t="str">
        <f ca="1">IFERROR(IF(AND(MOD(MONTH(H$1)+12-MONTH('Periodische Zahlungen'!$J42),'Periodische Zahlungen'!$I42)=0,H$1&gt;='Periodische Zahlungen'!$J42,H$1&lt;='Periodische Zahlungen'!$F42),'Periodische Zahlungen'!$D42,0),"")</f>
        <v/>
      </c>
      <c r="I46" s="32" t="str">
        <f ca="1">IFERROR(IF(AND(MOD(MONTH(I$1)+12-MONTH('Periodische Zahlungen'!$J42),'Periodische Zahlungen'!$I42)=0,I$1&gt;='Periodische Zahlungen'!$J42,I$1&lt;='Periodische Zahlungen'!$F42),'Periodische Zahlungen'!$D42,0),"")</f>
        <v/>
      </c>
      <c r="J46" s="32" t="str">
        <f ca="1">IFERROR(IF(AND(MOD(MONTH(J$1)+12-MONTH('Periodische Zahlungen'!$J42),'Periodische Zahlungen'!$I42)=0,J$1&gt;='Periodische Zahlungen'!$J42,J$1&lt;='Periodische Zahlungen'!$F42),'Periodische Zahlungen'!$D42,0),"")</f>
        <v/>
      </c>
      <c r="K46" s="32" t="str">
        <f ca="1">IFERROR(IF(AND(MOD(MONTH(K$1)+12-MONTH('Periodische Zahlungen'!$J42),'Periodische Zahlungen'!$I42)=0,K$1&gt;='Periodische Zahlungen'!$J42,K$1&lt;='Periodische Zahlungen'!$F42),'Periodische Zahlungen'!$D42,0),"")</f>
        <v/>
      </c>
      <c r="L46" s="32" t="str">
        <f ca="1">IFERROR(IF(AND(MOD(MONTH(L$1)+12-MONTH('Periodische Zahlungen'!$J42),'Periodische Zahlungen'!$I42)=0,L$1&gt;='Periodische Zahlungen'!$J42,L$1&lt;='Periodische Zahlungen'!$F42),'Periodische Zahlungen'!$D42,0),"")</f>
        <v/>
      </c>
      <c r="M46" s="32" t="str">
        <f ca="1">IFERROR(IF(AND(MOD(MONTH(M$1)+12-MONTH('Periodische Zahlungen'!$J42),'Periodische Zahlungen'!$I42)=0,M$1&gt;='Periodische Zahlungen'!$J42,M$1&lt;='Periodische Zahlungen'!$F42),'Periodische Zahlungen'!$D42,0),"")</f>
        <v/>
      </c>
      <c r="N46" s="32" t="str">
        <f ca="1">IFERROR(IF(AND(MOD(MONTH(N$1)+12-MONTH('Periodische Zahlungen'!$J42),'Periodische Zahlungen'!$I42)=0,N$1&gt;='Periodische Zahlungen'!$J42,N$1&lt;='Periodische Zahlungen'!$F42),'Periodische Zahlungen'!$D42,0),"")</f>
        <v/>
      </c>
      <c r="O46" s="32" t="str">
        <f ca="1">IFERROR(IF(AND(MOD(MONTH(O$1)+12-MONTH('Periodische Zahlungen'!$J42),'Periodische Zahlungen'!$I42)=0,O$1&gt;='Periodische Zahlungen'!$J42,O$1&lt;='Periodische Zahlungen'!$F42),'Periodische Zahlungen'!$D42,0),"")</f>
        <v/>
      </c>
      <c r="P46" s="32" t="str">
        <f ca="1">IFERROR(IF(AND(MOD(MONTH(P$1)+12-MONTH('Periodische Zahlungen'!$J42),'Periodische Zahlungen'!$I42)=0,P$1&gt;='Periodische Zahlungen'!$J42,P$1&lt;='Periodische Zahlungen'!$F42),'Periodische Zahlungen'!$D42,0),"")</f>
        <v/>
      </c>
      <c r="Q46" s="32" t="str">
        <f ca="1">IFERROR(IF(AND(MOD(MONTH(Q$1)+12-MONTH('Periodische Zahlungen'!$J42),'Periodische Zahlungen'!$I42)=0,Q$1&gt;='Periodische Zahlungen'!$J42,Q$1&lt;='Periodische Zahlungen'!$F42),'Periodische Zahlungen'!$D42,0),"")</f>
        <v/>
      </c>
      <c r="R46" s="32" t="str">
        <f ca="1">IFERROR(IF(AND(MOD(MONTH(R$1)+12-MONTH('Periodische Zahlungen'!$J42),'Periodische Zahlungen'!$I42)=0,R$1&gt;='Periodische Zahlungen'!$J42,R$1&lt;='Periodische Zahlungen'!$F42),'Periodische Zahlungen'!$D42,0),"")</f>
        <v/>
      </c>
      <c r="S46" s="32" t="str">
        <f ca="1">IFERROR(IF(AND(MOD(MONTH(S$1)+12-MONTH('Periodische Zahlungen'!$J42),'Periodische Zahlungen'!$I42)=0,S$1&gt;='Periodische Zahlungen'!$J42,S$1&lt;='Periodische Zahlungen'!$F42),'Periodische Zahlungen'!$D42,0),"")</f>
        <v/>
      </c>
      <c r="T46" s="32" t="str">
        <f ca="1">IFERROR(IF(AND(MOD(MONTH(T$1)+12-MONTH('Periodische Zahlungen'!$J42),'Periodische Zahlungen'!$I42)=0,T$1&gt;='Periodische Zahlungen'!$J42,T$1&lt;='Periodische Zahlungen'!$F42),'Periodische Zahlungen'!$D42,0),"")</f>
        <v/>
      </c>
      <c r="U46" s="32" t="str">
        <f ca="1">IFERROR(IF(AND(MOD(MONTH(U$1)+12-MONTH('Periodische Zahlungen'!$J42),'Periodische Zahlungen'!$I42)=0,U$1&gt;='Periodische Zahlungen'!$J42,U$1&lt;='Periodische Zahlungen'!$F42),'Periodische Zahlungen'!$D42,0),"")</f>
        <v/>
      </c>
      <c r="V46" s="32" t="str">
        <f ca="1">IFERROR(IF(AND(MOD(MONTH(V$1)+12-MONTH('Periodische Zahlungen'!$J42),'Periodische Zahlungen'!$I42)=0,V$1&gt;='Periodische Zahlungen'!$J42,V$1&lt;='Periodische Zahlungen'!$F42),'Periodische Zahlungen'!$D42,0),"")</f>
        <v/>
      </c>
      <c r="W46" s="32" t="str">
        <f ca="1">IFERROR(IF(AND(MOD(MONTH(W$1)+12-MONTH('Periodische Zahlungen'!$J42),'Periodische Zahlungen'!$I42)=0,W$1&gt;='Periodische Zahlungen'!$J42,W$1&lt;='Periodische Zahlungen'!$F42),'Periodische Zahlungen'!$D42,0),"")</f>
        <v/>
      </c>
      <c r="X46" s="32" t="str">
        <f ca="1">IFERROR(IF(AND(MOD(MONTH(X$1)+12-MONTH('Periodische Zahlungen'!$J42),'Periodische Zahlungen'!$I42)=0,X$1&gt;='Periodische Zahlungen'!$J42,X$1&lt;='Periodische Zahlungen'!$F42),'Periodische Zahlungen'!$D42,0),"")</f>
        <v/>
      </c>
      <c r="Y46" s="32" t="str">
        <f ca="1">IFERROR(IF(AND(MOD(MONTH(Y$1)+12-MONTH('Periodische Zahlungen'!$J42),'Periodische Zahlungen'!$I42)=0,Y$1&gt;='Periodische Zahlungen'!$J42,Y$1&lt;='Periodische Zahlungen'!$F42),'Periodische Zahlungen'!$D42,0),"")</f>
        <v/>
      </c>
      <c r="Z46" s="27">
        <f t="shared" ca="1" si="5"/>
        <v>0</v>
      </c>
      <c r="AA46" s="27">
        <f t="shared" ca="1" si="6"/>
        <v>0</v>
      </c>
    </row>
    <row r="47" spans="1:27">
      <c r="A47" s="31" t="str">
        <f>IF('Periodische Zahlungen'!A43&lt;&gt;"",'Periodische Zahlungen'!A43&amp;" ("&amp;'Periodische Zahlungen'!C43&amp;" "&amp;TEXT('Periodische Zahlungen'!D43,"0.00")&amp;" ab "&amp;TEXT('Periodische Zahlungen'!E43,"MMM/JJJJ")&amp;")","")</f>
        <v/>
      </c>
      <c r="B47" s="32" t="str">
        <f ca="1">IFERROR(IF(AND(MOD(MONTH(B$1)+12-MONTH('Periodische Zahlungen'!$J43),'Periodische Zahlungen'!$I43)=0,B$1&gt;='Periodische Zahlungen'!$J43,B$1&lt;='Periodische Zahlungen'!$F43),'Periodische Zahlungen'!$D43,0),"")</f>
        <v/>
      </c>
      <c r="C47" s="32" t="str">
        <f ca="1">IFERROR(IF(AND(MOD(MONTH(C$1)+12-MONTH('Periodische Zahlungen'!$J43),'Periodische Zahlungen'!$I43)=0,C$1&gt;='Periodische Zahlungen'!$J43,C$1&lt;='Periodische Zahlungen'!$F43),'Periodische Zahlungen'!$D43,0),"")</f>
        <v/>
      </c>
      <c r="D47" s="32" t="str">
        <f ca="1">IFERROR(IF(AND(MOD(MONTH(D$1)+12-MONTH('Periodische Zahlungen'!$J43),'Periodische Zahlungen'!$I43)=0,D$1&gt;='Periodische Zahlungen'!$J43,D$1&lt;='Periodische Zahlungen'!$F43),'Periodische Zahlungen'!$D43,0),"")</f>
        <v/>
      </c>
      <c r="E47" s="32" t="str">
        <f ca="1">IFERROR(IF(AND(MOD(MONTH(E$1)+12-MONTH('Periodische Zahlungen'!$J43),'Periodische Zahlungen'!$I43)=0,E$1&gt;='Periodische Zahlungen'!$J43,E$1&lt;='Periodische Zahlungen'!$F43),'Periodische Zahlungen'!$D43,0),"")</f>
        <v/>
      </c>
      <c r="F47" s="32" t="str">
        <f ca="1">IFERROR(IF(AND(MOD(MONTH(F$1)+12-MONTH('Periodische Zahlungen'!$J43),'Periodische Zahlungen'!$I43)=0,F$1&gt;='Periodische Zahlungen'!$J43,F$1&lt;='Periodische Zahlungen'!$F43),'Periodische Zahlungen'!$D43,0),"")</f>
        <v/>
      </c>
      <c r="G47" s="32" t="str">
        <f ca="1">IFERROR(IF(AND(MOD(MONTH(G$1)+12-MONTH('Periodische Zahlungen'!$J43),'Periodische Zahlungen'!$I43)=0,G$1&gt;='Periodische Zahlungen'!$J43,G$1&lt;='Periodische Zahlungen'!$F43),'Periodische Zahlungen'!$D43,0),"")</f>
        <v/>
      </c>
      <c r="H47" s="32" t="str">
        <f ca="1">IFERROR(IF(AND(MOD(MONTH(H$1)+12-MONTH('Periodische Zahlungen'!$J43),'Periodische Zahlungen'!$I43)=0,H$1&gt;='Periodische Zahlungen'!$J43,H$1&lt;='Periodische Zahlungen'!$F43),'Periodische Zahlungen'!$D43,0),"")</f>
        <v/>
      </c>
      <c r="I47" s="32" t="str">
        <f ca="1">IFERROR(IF(AND(MOD(MONTH(I$1)+12-MONTH('Periodische Zahlungen'!$J43),'Periodische Zahlungen'!$I43)=0,I$1&gt;='Periodische Zahlungen'!$J43,I$1&lt;='Periodische Zahlungen'!$F43),'Periodische Zahlungen'!$D43,0),"")</f>
        <v/>
      </c>
      <c r="J47" s="32" t="str">
        <f ca="1">IFERROR(IF(AND(MOD(MONTH(J$1)+12-MONTH('Periodische Zahlungen'!$J43),'Periodische Zahlungen'!$I43)=0,J$1&gt;='Periodische Zahlungen'!$J43,J$1&lt;='Periodische Zahlungen'!$F43),'Periodische Zahlungen'!$D43,0),"")</f>
        <v/>
      </c>
      <c r="K47" s="32" t="str">
        <f ca="1">IFERROR(IF(AND(MOD(MONTH(K$1)+12-MONTH('Periodische Zahlungen'!$J43),'Periodische Zahlungen'!$I43)=0,K$1&gt;='Periodische Zahlungen'!$J43,K$1&lt;='Periodische Zahlungen'!$F43),'Periodische Zahlungen'!$D43,0),"")</f>
        <v/>
      </c>
      <c r="L47" s="32" t="str">
        <f ca="1">IFERROR(IF(AND(MOD(MONTH(L$1)+12-MONTH('Periodische Zahlungen'!$J43),'Periodische Zahlungen'!$I43)=0,L$1&gt;='Periodische Zahlungen'!$J43,L$1&lt;='Periodische Zahlungen'!$F43),'Periodische Zahlungen'!$D43,0),"")</f>
        <v/>
      </c>
      <c r="M47" s="32" t="str">
        <f ca="1">IFERROR(IF(AND(MOD(MONTH(M$1)+12-MONTH('Periodische Zahlungen'!$J43),'Periodische Zahlungen'!$I43)=0,M$1&gt;='Periodische Zahlungen'!$J43,M$1&lt;='Periodische Zahlungen'!$F43),'Periodische Zahlungen'!$D43,0),"")</f>
        <v/>
      </c>
      <c r="N47" s="32" t="str">
        <f ca="1">IFERROR(IF(AND(MOD(MONTH(N$1)+12-MONTH('Periodische Zahlungen'!$J43),'Periodische Zahlungen'!$I43)=0,N$1&gt;='Periodische Zahlungen'!$J43,N$1&lt;='Periodische Zahlungen'!$F43),'Periodische Zahlungen'!$D43,0),"")</f>
        <v/>
      </c>
      <c r="O47" s="32" t="str">
        <f ca="1">IFERROR(IF(AND(MOD(MONTH(O$1)+12-MONTH('Periodische Zahlungen'!$J43),'Periodische Zahlungen'!$I43)=0,O$1&gt;='Periodische Zahlungen'!$J43,O$1&lt;='Periodische Zahlungen'!$F43),'Periodische Zahlungen'!$D43,0),"")</f>
        <v/>
      </c>
      <c r="P47" s="32" t="str">
        <f ca="1">IFERROR(IF(AND(MOD(MONTH(P$1)+12-MONTH('Periodische Zahlungen'!$J43),'Periodische Zahlungen'!$I43)=0,P$1&gt;='Periodische Zahlungen'!$J43,P$1&lt;='Periodische Zahlungen'!$F43),'Periodische Zahlungen'!$D43,0),"")</f>
        <v/>
      </c>
      <c r="Q47" s="32" t="str">
        <f ca="1">IFERROR(IF(AND(MOD(MONTH(Q$1)+12-MONTH('Periodische Zahlungen'!$J43),'Periodische Zahlungen'!$I43)=0,Q$1&gt;='Periodische Zahlungen'!$J43,Q$1&lt;='Periodische Zahlungen'!$F43),'Periodische Zahlungen'!$D43,0),"")</f>
        <v/>
      </c>
      <c r="R47" s="32" t="str">
        <f ca="1">IFERROR(IF(AND(MOD(MONTH(R$1)+12-MONTH('Periodische Zahlungen'!$J43),'Periodische Zahlungen'!$I43)=0,R$1&gt;='Periodische Zahlungen'!$J43,R$1&lt;='Periodische Zahlungen'!$F43),'Periodische Zahlungen'!$D43,0),"")</f>
        <v/>
      </c>
      <c r="S47" s="32" t="str">
        <f ca="1">IFERROR(IF(AND(MOD(MONTH(S$1)+12-MONTH('Periodische Zahlungen'!$J43),'Periodische Zahlungen'!$I43)=0,S$1&gt;='Periodische Zahlungen'!$J43,S$1&lt;='Periodische Zahlungen'!$F43),'Periodische Zahlungen'!$D43,0),"")</f>
        <v/>
      </c>
      <c r="T47" s="32" t="str">
        <f ca="1">IFERROR(IF(AND(MOD(MONTH(T$1)+12-MONTH('Periodische Zahlungen'!$J43),'Periodische Zahlungen'!$I43)=0,T$1&gt;='Periodische Zahlungen'!$J43,T$1&lt;='Periodische Zahlungen'!$F43),'Periodische Zahlungen'!$D43,0),"")</f>
        <v/>
      </c>
      <c r="U47" s="32" t="str">
        <f ca="1">IFERROR(IF(AND(MOD(MONTH(U$1)+12-MONTH('Periodische Zahlungen'!$J43),'Periodische Zahlungen'!$I43)=0,U$1&gt;='Periodische Zahlungen'!$J43,U$1&lt;='Periodische Zahlungen'!$F43),'Periodische Zahlungen'!$D43,0),"")</f>
        <v/>
      </c>
      <c r="V47" s="32" t="str">
        <f ca="1">IFERROR(IF(AND(MOD(MONTH(V$1)+12-MONTH('Periodische Zahlungen'!$J43),'Periodische Zahlungen'!$I43)=0,V$1&gt;='Periodische Zahlungen'!$J43,V$1&lt;='Periodische Zahlungen'!$F43),'Periodische Zahlungen'!$D43,0),"")</f>
        <v/>
      </c>
      <c r="W47" s="32" t="str">
        <f ca="1">IFERROR(IF(AND(MOD(MONTH(W$1)+12-MONTH('Periodische Zahlungen'!$J43),'Periodische Zahlungen'!$I43)=0,W$1&gt;='Periodische Zahlungen'!$J43,W$1&lt;='Periodische Zahlungen'!$F43),'Periodische Zahlungen'!$D43,0),"")</f>
        <v/>
      </c>
      <c r="X47" s="32" t="str">
        <f ca="1">IFERROR(IF(AND(MOD(MONTH(X$1)+12-MONTH('Periodische Zahlungen'!$J43),'Periodische Zahlungen'!$I43)=0,X$1&gt;='Periodische Zahlungen'!$J43,X$1&lt;='Periodische Zahlungen'!$F43),'Periodische Zahlungen'!$D43,0),"")</f>
        <v/>
      </c>
      <c r="Y47" s="32" t="str">
        <f ca="1">IFERROR(IF(AND(MOD(MONTH(Y$1)+12-MONTH('Periodische Zahlungen'!$J43),'Periodische Zahlungen'!$I43)=0,Y$1&gt;='Periodische Zahlungen'!$J43,Y$1&lt;='Periodische Zahlungen'!$F43),'Periodische Zahlungen'!$D43,0),"")</f>
        <v/>
      </c>
      <c r="Z47" s="27">
        <f t="shared" ca="1" si="5"/>
        <v>0</v>
      </c>
      <c r="AA47" s="27">
        <f t="shared" ca="1" si="6"/>
        <v>0</v>
      </c>
    </row>
    <row r="48" spans="1:27">
      <c r="A48" s="31" t="str">
        <f>IF('Periodische Zahlungen'!A44&lt;&gt;"",'Periodische Zahlungen'!A44&amp;" ("&amp;'Periodische Zahlungen'!C44&amp;" "&amp;TEXT('Periodische Zahlungen'!D44,"0.00")&amp;" ab "&amp;TEXT('Periodische Zahlungen'!E44,"MMM/JJJJ")&amp;")","")</f>
        <v/>
      </c>
      <c r="B48" s="32" t="str">
        <f ca="1">IFERROR(IF(AND(MOD(MONTH(B$1)+12-MONTH('Periodische Zahlungen'!$J44),'Periodische Zahlungen'!$I44)=0,B$1&gt;='Periodische Zahlungen'!$J44,B$1&lt;='Periodische Zahlungen'!$F44),'Periodische Zahlungen'!$D44,0),"")</f>
        <v/>
      </c>
      <c r="C48" s="32" t="str">
        <f ca="1">IFERROR(IF(AND(MOD(MONTH(C$1)+12-MONTH('Periodische Zahlungen'!$J44),'Periodische Zahlungen'!$I44)=0,C$1&gt;='Periodische Zahlungen'!$J44,C$1&lt;='Periodische Zahlungen'!$F44),'Periodische Zahlungen'!$D44,0),"")</f>
        <v/>
      </c>
      <c r="D48" s="32" t="str">
        <f ca="1">IFERROR(IF(AND(MOD(MONTH(D$1)+12-MONTH('Periodische Zahlungen'!$J44),'Periodische Zahlungen'!$I44)=0,D$1&gt;='Periodische Zahlungen'!$J44,D$1&lt;='Periodische Zahlungen'!$F44),'Periodische Zahlungen'!$D44,0),"")</f>
        <v/>
      </c>
      <c r="E48" s="32" t="str">
        <f ca="1">IFERROR(IF(AND(MOD(MONTH(E$1)+12-MONTH('Periodische Zahlungen'!$J44),'Periodische Zahlungen'!$I44)=0,E$1&gt;='Periodische Zahlungen'!$J44,E$1&lt;='Periodische Zahlungen'!$F44),'Periodische Zahlungen'!$D44,0),"")</f>
        <v/>
      </c>
      <c r="F48" s="32" t="str">
        <f ca="1">IFERROR(IF(AND(MOD(MONTH(F$1)+12-MONTH('Periodische Zahlungen'!$J44),'Periodische Zahlungen'!$I44)=0,F$1&gt;='Periodische Zahlungen'!$J44,F$1&lt;='Periodische Zahlungen'!$F44),'Periodische Zahlungen'!$D44,0),"")</f>
        <v/>
      </c>
      <c r="G48" s="32" t="str">
        <f ca="1">IFERROR(IF(AND(MOD(MONTH(G$1)+12-MONTH('Periodische Zahlungen'!$J44),'Periodische Zahlungen'!$I44)=0,G$1&gt;='Periodische Zahlungen'!$J44,G$1&lt;='Periodische Zahlungen'!$F44),'Periodische Zahlungen'!$D44,0),"")</f>
        <v/>
      </c>
      <c r="H48" s="32" t="str">
        <f ca="1">IFERROR(IF(AND(MOD(MONTH(H$1)+12-MONTH('Periodische Zahlungen'!$J44),'Periodische Zahlungen'!$I44)=0,H$1&gt;='Periodische Zahlungen'!$J44,H$1&lt;='Periodische Zahlungen'!$F44),'Periodische Zahlungen'!$D44,0),"")</f>
        <v/>
      </c>
      <c r="I48" s="32" t="str">
        <f ca="1">IFERROR(IF(AND(MOD(MONTH(I$1)+12-MONTH('Periodische Zahlungen'!$J44),'Periodische Zahlungen'!$I44)=0,I$1&gt;='Periodische Zahlungen'!$J44,I$1&lt;='Periodische Zahlungen'!$F44),'Periodische Zahlungen'!$D44,0),"")</f>
        <v/>
      </c>
      <c r="J48" s="32" t="str">
        <f ca="1">IFERROR(IF(AND(MOD(MONTH(J$1)+12-MONTH('Periodische Zahlungen'!$J44),'Periodische Zahlungen'!$I44)=0,J$1&gt;='Periodische Zahlungen'!$J44,J$1&lt;='Periodische Zahlungen'!$F44),'Periodische Zahlungen'!$D44,0),"")</f>
        <v/>
      </c>
      <c r="K48" s="32" t="str">
        <f ca="1">IFERROR(IF(AND(MOD(MONTH(K$1)+12-MONTH('Periodische Zahlungen'!$J44),'Periodische Zahlungen'!$I44)=0,K$1&gt;='Periodische Zahlungen'!$J44,K$1&lt;='Periodische Zahlungen'!$F44),'Periodische Zahlungen'!$D44,0),"")</f>
        <v/>
      </c>
      <c r="L48" s="32" t="str">
        <f ca="1">IFERROR(IF(AND(MOD(MONTH(L$1)+12-MONTH('Periodische Zahlungen'!$J44),'Periodische Zahlungen'!$I44)=0,L$1&gt;='Periodische Zahlungen'!$J44,L$1&lt;='Periodische Zahlungen'!$F44),'Periodische Zahlungen'!$D44,0),"")</f>
        <v/>
      </c>
      <c r="M48" s="32" t="str">
        <f ca="1">IFERROR(IF(AND(MOD(MONTH(M$1)+12-MONTH('Periodische Zahlungen'!$J44),'Periodische Zahlungen'!$I44)=0,M$1&gt;='Periodische Zahlungen'!$J44,M$1&lt;='Periodische Zahlungen'!$F44),'Periodische Zahlungen'!$D44,0),"")</f>
        <v/>
      </c>
      <c r="N48" s="32" t="str">
        <f ca="1">IFERROR(IF(AND(MOD(MONTH(N$1)+12-MONTH('Periodische Zahlungen'!$J44),'Periodische Zahlungen'!$I44)=0,N$1&gt;='Periodische Zahlungen'!$J44,N$1&lt;='Periodische Zahlungen'!$F44),'Periodische Zahlungen'!$D44,0),"")</f>
        <v/>
      </c>
      <c r="O48" s="32" t="str">
        <f ca="1">IFERROR(IF(AND(MOD(MONTH(O$1)+12-MONTH('Periodische Zahlungen'!$J44),'Periodische Zahlungen'!$I44)=0,O$1&gt;='Periodische Zahlungen'!$J44,O$1&lt;='Periodische Zahlungen'!$F44),'Periodische Zahlungen'!$D44,0),"")</f>
        <v/>
      </c>
      <c r="P48" s="32" t="str">
        <f ca="1">IFERROR(IF(AND(MOD(MONTH(P$1)+12-MONTH('Periodische Zahlungen'!$J44),'Periodische Zahlungen'!$I44)=0,P$1&gt;='Periodische Zahlungen'!$J44,P$1&lt;='Periodische Zahlungen'!$F44),'Periodische Zahlungen'!$D44,0),"")</f>
        <v/>
      </c>
      <c r="Q48" s="32" t="str">
        <f ca="1">IFERROR(IF(AND(MOD(MONTH(Q$1)+12-MONTH('Periodische Zahlungen'!$J44),'Periodische Zahlungen'!$I44)=0,Q$1&gt;='Periodische Zahlungen'!$J44,Q$1&lt;='Periodische Zahlungen'!$F44),'Periodische Zahlungen'!$D44,0),"")</f>
        <v/>
      </c>
      <c r="R48" s="32" t="str">
        <f ca="1">IFERROR(IF(AND(MOD(MONTH(R$1)+12-MONTH('Periodische Zahlungen'!$J44),'Periodische Zahlungen'!$I44)=0,R$1&gt;='Periodische Zahlungen'!$J44,R$1&lt;='Periodische Zahlungen'!$F44),'Periodische Zahlungen'!$D44,0),"")</f>
        <v/>
      </c>
      <c r="S48" s="32" t="str">
        <f ca="1">IFERROR(IF(AND(MOD(MONTH(S$1)+12-MONTH('Periodische Zahlungen'!$J44),'Periodische Zahlungen'!$I44)=0,S$1&gt;='Periodische Zahlungen'!$J44,S$1&lt;='Periodische Zahlungen'!$F44),'Periodische Zahlungen'!$D44,0),"")</f>
        <v/>
      </c>
      <c r="T48" s="32" t="str">
        <f ca="1">IFERROR(IF(AND(MOD(MONTH(T$1)+12-MONTH('Periodische Zahlungen'!$J44),'Periodische Zahlungen'!$I44)=0,T$1&gt;='Periodische Zahlungen'!$J44,T$1&lt;='Periodische Zahlungen'!$F44),'Periodische Zahlungen'!$D44,0),"")</f>
        <v/>
      </c>
      <c r="U48" s="32" t="str">
        <f ca="1">IFERROR(IF(AND(MOD(MONTH(U$1)+12-MONTH('Periodische Zahlungen'!$J44),'Periodische Zahlungen'!$I44)=0,U$1&gt;='Periodische Zahlungen'!$J44,U$1&lt;='Periodische Zahlungen'!$F44),'Periodische Zahlungen'!$D44,0),"")</f>
        <v/>
      </c>
      <c r="V48" s="32" t="str">
        <f ca="1">IFERROR(IF(AND(MOD(MONTH(V$1)+12-MONTH('Periodische Zahlungen'!$J44),'Periodische Zahlungen'!$I44)=0,V$1&gt;='Periodische Zahlungen'!$J44,V$1&lt;='Periodische Zahlungen'!$F44),'Periodische Zahlungen'!$D44,0),"")</f>
        <v/>
      </c>
      <c r="W48" s="32" t="str">
        <f ca="1">IFERROR(IF(AND(MOD(MONTH(W$1)+12-MONTH('Periodische Zahlungen'!$J44),'Periodische Zahlungen'!$I44)=0,W$1&gt;='Periodische Zahlungen'!$J44,W$1&lt;='Periodische Zahlungen'!$F44),'Periodische Zahlungen'!$D44,0),"")</f>
        <v/>
      </c>
      <c r="X48" s="32" t="str">
        <f ca="1">IFERROR(IF(AND(MOD(MONTH(X$1)+12-MONTH('Periodische Zahlungen'!$J44),'Periodische Zahlungen'!$I44)=0,X$1&gt;='Periodische Zahlungen'!$J44,X$1&lt;='Periodische Zahlungen'!$F44),'Periodische Zahlungen'!$D44,0),"")</f>
        <v/>
      </c>
      <c r="Y48" s="32" t="str">
        <f ca="1">IFERROR(IF(AND(MOD(MONTH(Y$1)+12-MONTH('Periodische Zahlungen'!$J44),'Periodische Zahlungen'!$I44)=0,Y$1&gt;='Periodische Zahlungen'!$J44,Y$1&lt;='Periodische Zahlungen'!$F44),'Periodische Zahlungen'!$D44,0),"")</f>
        <v/>
      </c>
      <c r="Z48" s="27">
        <f t="shared" ca="1" si="5"/>
        <v>0</v>
      </c>
      <c r="AA48" s="27">
        <f t="shared" ca="1" si="6"/>
        <v>0</v>
      </c>
    </row>
    <row r="49" spans="1:27">
      <c r="A49" s="31" t="str">
        <f>IF('Periodische Zahlungen'!A45&lt;&gt;"",'Periodische Zahlungen'!A45&amp;" ("&amp;'Periodische Zahlungen'!C45&amp;" "&amp;TEXT('Periodische Zahlungen'!D45,"0.00")&amp;" ab "&amp;TEXT('Periodische Zahlungen'!E45,"MMM/JJJJ")&amp;")","")</f>
        <v/>
      </c>
      <c r="B49" s="32" t="str">
        <f ca="1">IFERROR(IF(AND(MOD(MONTH(B$1)+12-MONTH('Periodische Zahlungen'!$J45),'Periodische Zahlungen'!$I45)=0,B$1&gt;='Periodische Zahlungen'!$J45,B$1&lt;='Periodische Zahlungen'!$F45),'Periodische Zahlungen'!$D45,0),"")</f>
        <v/>
      </c>
      <c r="C49" s="32" t="str">
        <f ca="1">IFERROR(IF(AND(MOD(MONTH(C$1)+12-MONTH('Periodische Zahlungen'!$J45),'Periodische Zahlungen'!$I45)=0,C$1&gt;='Periodische Zahlungen'!$J45,C$1&lt;='Periodische Zahlungen'!$F45),'Periodische Zahlungen'!$D45,0),"")</f>
        <v/>
      </c>
      <c r="D49" s="32" t="str">
        <f ca="1">IFERROR(IF(AND(MOD(MONTH(D$1)+12-MONTH('Periodische Zahlungen'!$J45),'Periodische Zahlungen'!$I45)=0,D$1&gt;='Periodische Zahlungen'!$J45,D$1&lt;='Periodische Zahlungen'!$F45),'Periodische Zahlungen'!$D45,0),"")</f>
        <v/>
      </c>
      <c r="E49" s="32" t="str">
        <f ca="1">IFERROR(IF(AND(MOD(MONTH(E$1)+12-MONTH('Periodische Zahlungen'!$J45),'Periodische Zahlungen'!$I45)=0,E$1&gt;='Periodische Zahlungen'!$J45,E$1&lt;='Periodische Zahlungen'!$F45),'Periodische Zahlungen'!$D45,0),"")</f>
        <v/>
      </c>
      <c r="F49" s="32" t="str">
        <f ca="1">IFERROR(IF(AND(MOD(MONTH(F$1)+12-MONTH('Periodische Zahlungen'!$J45),'Periodische Zahlungen'!$I45)=0,F$1&gt;='Periodische Zahlungen'!$J45,F$1&lt;='Periodische Zahlungen'!$F45),'Periodische Zahlungen'!$D45,0),"")</f>
        <v/>
      </c>
      <c r="G49" s="32" t="str">
        <f ca="1">IFERROR(IF(AND(MOD(MONTH(G$1)+12-MONTH('Periodische Zahlungen'!$J45),'Periodische Zahlungen'!$I45)=0,G$1&gt;='Periodische Zahlungen'!$J45,G$1&lt;='Periodische Zahlungen'!$F45),'Periodische Zahlungen'!$D45,0),"")</f>
        <v/>
      </c>
      <c r="H49" s="32" t="str">
        <f ca="1">IFERROR(IF(AND(MOD(MONTH(H$1)+12-MONTH('Periodische Zahlungen'!$J45),'Periodische Zahlungen'!$I45)=0,H$1&gt;='Periodische Zahlungen'!$J45,H$1&lt;='Periodische Zahlungen'!$F45),'Periodische Zahlungen'!$D45,0),"")</f>
        <v/>
      </c>
      <c r="I49" s="32" t="str">
        <f ca="1">IFERROR(IF(AND(MOD(MONTH(I$1)+12-MONTH('Periodische Zahlungen'!$J45),'Periodische Zahlungen'!$I45)=0,I$1&gt;='Periodische Zahlungen'!$J45,I$1&lt;='Periodische Zahlungen'!$F45),'Periodische Zahlungen'!$D45,0),"")</f>
        <v/>
      </c>
      <c r="J49" s="32" t="str">
        <f ca="1">IFERROR(IF(AND(MOD(MONTH(J$1)+12-MONTH('Periodische Zahlungen'!$J45),'Periodische Zahlungen'!$I45)=0,J$1&gt;='Periodische Zahlungen'!$J45,J$1&lt;='Periodische Zahlungen'!$F45),'Periodische Zahlungen'!$D45,0),"")</f>
        <v/>
      </c>
      <c r="K49" s="32" t="str">
        <f ca="1">IFERROR(IF(AND(MOD(MONTH(K$1)+12-MONTH('Periodische Zahlungen'!$J45),'Periodische Zahlungen'!$I45)=0,K$1&gt;='Periodische Zahlungen'!$J45,K$1&lt;='Periodische Zahlungen'!$F45),'Periodische Zahlungen'!$D45,0),"")</f>
        <v/>
      </c>
      <c r="L49" s="32" t="str">
        <f ca="1">IFERROR(IF(AND(MOD(MONTH(L$1)+12-MONTH('Periodische Zahlungen'!$J45),'Periodische Zahlungen'!$I45)=0,L$1&gt;='Periodische Zahlungen'!$J45,L$1&lt;='Periodische Zahlungen'!$F45),'Periodische Zahlungen'!$D45,0),"")</f>
        <v/>
      </c>
      <c r="M49" s="32" t="str">
        <f ca="1">IFERROR(IF(AND(MOD(MONTH(M$1)+12-MONTH('Periodische Zahlungen'!$J45),'Periodische Zahlungen'!$I45)=0,M$1&gt;='Periodische Zahlungen'!$J45,M$1&lt;='Periodische Zahlungen'!$F45),'Periodische Zahlungen'!$D45,0),"")</f>
        <v/>
      </c>
      <c r="N49" s="32" t="str">
        <f ca="1">IFERROR(IF(AND(MOD(MONTH(N$1)+12-MONTH('Periodische Zahlungen'!$J45),'Periodische Zahlungen'!$I45)=0,N$1&gt;='Periodische Zahlungen'!$J45,N$1&lt;='Periodische Zahlungen'!$F45),'Periodische Zahlungen'!$D45,0),"")</f>
        <v/>
      </c>
      <c r="O49" s="32" t="str">
        <f ca="1">IFERROR(IF(AND(MOD(MONTH(O$1)+12-MONTH('Periodische Zahlungen'!$J45),'Periodische Zahlungen'!$I45)=0,O$1&gt;='Periodische Zahlungen'!$J45,O$1&lt;='Periodische Zahlungen'!$F45),'Periodische Zahlungen'!$D45,0),"")</f>
        <v/>
      </c>
      <c r="P49" s="32" t="str">
        <f ca="1">IFERROR(IF(AND(MOD(MONTH(P$1)+12-MONTH('Periodische Zahlungen'!$J45),'Periodische Zahlungen'!$I45)=0,P$1&gt;='Periodische Zahlungen'!$J45,P$1&lt;='Periodische Zahlungen'!$F45),'Periodische Zahlungen'!$D45,0),"")</f>
        <v/>
      </c>
      <c r="Q49" s="32" t="str">
        <f ca="1">IFERROR(IF(AND(MOD(MONTH(Q$1)+12-MONTH('Periodische Zahlungen'!$J45),'Periodische Zahlungen'!$I45)=0,Q$1&gt;='Periodische Zahlungen'!$J45,Q$1&lt;='Periodische Zahlungen'!$F45),'Periodische Zahlungen'!$D45,0),"")</f>
        <v/>
      </c>
      <c r="R49" s="32" t="str">
        <f ca="1">IFERROR(IF(AND(MOD(MONTH(R$1)+12-MONTH('Periodische Zahlungen'!$J45),'Periodische Zahlungen'!$I45)=0,R$1&gt;='Periodische Zahlungen'!$J45,R$1&lt;='Periodische Zahlungen'!$F45),'Periodische Zahlungen'!$D45,0),"")</f>
        <v/>
      </c>
      <c r="S49" s="32" t="str">
        <f ca="1">IFERROR(IF(AND(MOD(MONTH(S$1)+12-MONTH('Periodische Zahlungen'!$J45),'Periodische Zahlungen'!$I45)=0,S$1&gt;='Periodische Zahlungen'!$J45,S$1&lt;='Periodische Zahlungen'!$F45),'Periodische Zahlungen'!$D45,0),"")</f>
        <v/>
      </c>
      <c r="T49" s="32" t="str">
        <f ca="1">IFERROR(IF(AND(MOD(MONTH(T$1)+12-MONTH('Periodische Zahlungen'!$J45),'Periodische Zahlungen'!$I45)=0,T$1&gt;='Periodische Zahlungen'!$J45,T$1&lt;='Periodische Zahlungen'!$F45),'Periodische Zahlungen'!$D45,0),"")</f>
        <v/>
      </c>
      <c r="U49" s="32" t="str">
        <f ca="1">IFERROR(IF(AND(MOD(MONTH(U$1)+12-MONTH('Periodische Zahlungen'!$J45),'Periodische Zahlungen'!$I45)=0,U$1&gt;='Periodische Zahlungen'!$J45,U$1&lt;='Periodische Zahlungen'!$F45),'Periodische Zahlungen'!$D45,0),"")</f>
        <v/>
      </c>
      <c r="V49" s="32" t="str">
        <f ca="1">IFERROR(IF(AND(MOD(MONTH(V$1)+12-MONTH('Periodische Zahlungen'!$J45),'Periodische Zahlungen'!$I45)=0,V$1&gt;='Periodische Zahlungen'!$J45,V$1&lt;='Periodische Zahlungen'!$F45),'Periodische Zahlungen'!$D45,0),"")</f>
        <v/>
      </c>
      <c r="W49" s="32" t="str">
        <f ca="1">IFERROR(IF(AND(MOD(MONTH(W$1)+12-MONTH('Periodische Zahlungen'!$J45),'Periodische Zahlungen'!$I45)=0,W$1&gt;='Periodische Zahlungen'!$J45,W$1&lt;='Periodische Zahlungen'!$F45),'Periodische Zahlungen'!$D45,0),"")</f>
        <v/>
      </c>
      <c r="X49" s="32" t="str">
        <f ca="1">IFERROR(IF(AND(MOD(MONTH(X$1)+12-MONTH('Periodische Zahlungen'!$J45),'Periodische Zahlungen'!$I45)=0,X$1&gt;='Periodische Zahlungen'!$J45,X$1&lt;='Periodische Zahlungen'!$F45),'Periodische Zahlungen'!$D45,0),"")</f>
        <v/>
      </c>
      <c r="Y49" s="32" t="str">
        <f ca="1">IFERROR(IF(AND(MOD(MONTH(Y$1)+12-MONTH('Periodische Zahlungen'!$J45),'Periodische Zahlungen'!$I45)=0,Y$1&gt;='Periodische Zahlungen'!$J45,Y$1&lt;='Periodische Zahlungen'!$F45),'Periodische Zahlungen'!$D45,0),"")</f>
        <v/>
      </c>
      <c r="Z49" s="27">
        <f t="shared" ca="1" si="5"/>
        <v>0</v>
      </c>
      <c r="AA49" s="27">
        <f t="shared" ca="1" si="6"/>
        <v>0</v>
      </c>
    </row>
    <row r="50" spans="1:27">
      <c r="A50" s="31" t="str">
        <f>IF('Periodische Zahlungen'!A46&lt;&gt;"",'Periodische Zahlungen'!A46&amp;" ("&amp;'Periodische Zahlungen'!C46&amp;" "&amp;TEXT('Periodische Zahlungen'!D46,"0.00")&amp;" ab "&amp;TEXT('Periodische Zahlungen'!E46,"MMM/JJJJ")&amp;")","")</f>
        <v/>
      </c>
      <c r="B50" s="32" t="str">
        <f ca="1">IFERROR(IF(AND(MOD(MONTH(B$1)+12-MONTH('Periodische Zahlungen'!$J46),'Periodische Zahlungen'!$I46)=0,B$1&gt;='Periodische Zahlungen'!$J46,B$1&lt;='Periodische Zahlungen'!$F46),'Periodische Zahlungen'!$D46,0),"")</f>
        <v/>
      </c>
      <c r="C50" s="32" t="str">
        <f ca="1">IFERROR(IF(AND(MOD(MONTH(C$1)+12-MONTH('Periodische Zahlungen'!$J46),'Periodische Zahlungen'!$I46)=0,C$1&gt;='Periodische Zahlungen'!$J46,C$1&lt;='Periodische Zahlungen'!$F46),'Periodische Zahlungen'!$D46,0),"")</f>
        <v/>
      </c>
      <c r="D50" s="32" t="str">
        <f ca="1">IFERROR(IF(AND(MOD(MONTH(D$1)+12-MONTH('Periodische Zahlungen'!$J46),'Periodische Zahlungen'!$I46)=0,D$1&gt;='Periodische Zahlungen'!$J46,D$1&lt;='Periodische Zahlungen'!$F46),'Periodische Zahlungen'!$D46,0),"")</f>
        <v/>
      </c>
      <c r="E50" s="32" t="str">
        <f ca="1">IFERROR(IF(AND(MOD(MONTH(E$1)+12-MONTH('Periodische Zahlungen'!$J46),'Periodische Zahlungen'!$I46)=0,E$1&gt;='Periodische Zahlungen'!$J46,E$1&lt;='Periodische Zahlungen'!$F46),'Periodische Zahlungen'!$D46,0),"")</f>
        <v/>
      </c>
      <c r="F50" s="32" t="str">
        <f ca="1">IFERROR(IF(AND(MOD(MONTH(F$1)+12-MONTH('Periodische Zahlungen'!$J46),'Periodische Zahlungen'!$I46)=0,F$1&gt;='Periodische Zahlungen'!$J46,F$1&lt;='Periodische Zahlungen'!$F46),'Periodische Zahlungen'!$D46,0),"")</f>
        <v/>
      </c>
      <c r="G50" s="32" t="str">
        <f ca="1">IFERROR(IF(AND(MOD(MONTH(G$1)+12-MONTH('Periodische Zahlungen'!$J46),'Periodische Zahlungen'!$I46)=0,G$1&gt;='Periodische Zahlungen'!$J46,G$1&lt;='Periodische Zahlungen'!$F46),'Periodische Zahlungen'!$D46,0),"")</f>
        <v/>
      </c>
      <c r="H50" s="32" t="str">
        <f ca="1">IFERROR(IF(AND(MOD(MONTH(H$1)+12-MONTH('Periodische Zahlungen'!$J46),'Periodische Zahlungen'!$I46)=0,H$1&gt;='Periodische Zahlungen'!$J46,H$1&lt;='Periodische Zahlungen'!$F46),'Periodische Zahlungen'!$D46,0),"")</f>
        <v/>
      </c>
      <c r="I50" s="32" t="str">
        <f ca="1">IFERROR(IF(AND(MOD(MONTH(I$1)+12-MONTH('Periodische Zahlungen'!$J46),'Periodische Zahlungen'!$I46)=0,I$1&gt;='Periodische Zahlungen'!$J46,I$1&lt;='Periodische Zahlungen'!$F46),'Periodische Zahlungen'!$D46,0),"")</f>
        <v/>
      </c>
      <c r="J50" s="32" t="str">
        <f ca="1">IFERROR(IF(AND(MOD(MONTH(J$1)+12-MONTH('Periodische Zahlungen'!$J46),'Periodische Zahlungen'!$I46)=0,J$1&gt;='Periodische Zahlungen'!$J46,J$1&lt;='Periodische Zahlungen'!$F46),'Periodische Zahlungen'!$D46,0),"")</f>
        <v/>
      </c>
      <c r="K50" s="32" t="str">
        <f ca="1">IFERROR(IF(AND(MOD(MONTH(K$1)+12-MONTH('Periodische Zahlungen'!$J46),'Periodische Zahlungen'!$I46)=0,K$1&gt;='Periodische Zahlungen'!$J46,K$1&lt;='Periodische Zahlungen'!$F46),'Periodische Zahlungen'!$D46,0),"")</f>
        <v/>
      </c>
      <c r="L50" s="32" t="str">
        <f ca="1">IFERROR(IF(AND(MOD(MONTH(L$1)+12-MONTH('Periodische Zahlungen'!$J46),'Periodische Zahlungen'!$I46)=0,L$1&gt;='Periodische Zahlungen'!$J46,L$1&lt;='Periodische Zahlungen'!$F46),'Periodische Zahlungen'!$D46,0),"")</f>
        <v/>
      </c>
      <c r="M50" s="32" t="str">
        <f ca="1">IFERROR(IF(AND(MOD(MONTH(M$1)+12-MONTH('Periodische Zahlungen'!$J46),'Periodische Zahlungen'!$I46)=0,M$1&gt;='Periodische Zahlungen'!$J46,M$1&lt;='Periodische Zahlungen'!$F46),'Periodische Zahlungen'!$D46,0),"")</f>
        <v/>
      </c>
      <c r="N50" s="32" t="str">
        <f ca="1">IFERROR(IF(AND(MOD(MONTH(N$1)+12-MONTH('Periodische Zahlungen'!$J46),'Periodische Zahlungen'!$I46)=0,N$1&gt;='Periodische Zahlungen'!$J46,N$1&lt;='Periodische Zahlungen'!$F46),'Periodische Zahlungen'!$D46,0),"")</f>
        <v/>
      </c>
      <c r="O50" s="32" t="str">
        <f ca="1">IFERROR(IF(AND(MOD(MONTH(O$1)+12-MONTH('Periodische Zahlungen'!$J46),'Periodische Zahlungen'!$I46)=0,O$1&gt;='Periodische Zahlungen'!$J46,O$1&lt;='Periodische Zahlungen'!$F46),'Periodische Zahlungen'!$D46,0),"")</f>
        <v/>
      </c>
      <c r="P50" s="32" t="str">
        <f ca="1">IFERROR(IF(AND(MOD(MONTH(P$1)+12-MONTH('Periodische Zahlungen'!$J46),'Periodische Zahlungen'!$I46)=0,P$1&gt;='Periodische Zahlungen'!$J46,P$1&lt;='Periodische Zahlungen'!$F46),'Periodische Zahlungen'!$D46,0),"")</f>
        <v/>
      </c>
      <c r="Q50" s="32" t="str">
        <f ca="1">IFERROR(IF(AND(MOD(MONTH(Q$1)+12-MONTH('Periodische Zahlungen'!$J46),'Periodische Zahlungen'!$I46)=0,Q$1&gt;='Periodische Zahlungen'!$J46,Q$1&lt;='Periodische Zahlungen'!$F46),'Periodische Zahlungen'!$D46,0),"")</f>
        <v/>
      </c>
      <c r="R50" s="32" t="str">
        <f ca="1">IFERROR(IF(AND(MOD(MONTH(R$1)+12-MONTH('Periodische Zahlungen'!$J46),'Periodische Zahlungen'!$I46)=0,R$1&gt;='Periodische Zahlungen'!$J46,R$1&lt;='Periodische Zahlungen'!$F46),'Periodische Zahlungen'!$D46,0),"")</f>
        <v/>
      </c>
      <c r="S50" s="32" t="str">
        <f ca="1">IFERROR(IF(AND(MOD(MONTH(S$1)+12-MONTH('Periodische Zahlungen'!$J46),'Periodische Zahlungen'!$I46)=0,S$1&gt;='Periodische Zahlungen'!$J46,S$1&lt;='Periodische Zahlungen'!$F46),'Periodische Zahlungen'!$D46,0),"")</f>
        <v/>
      </c>
      <c r="T50" s="32" t="str">
        <f ca="1">IFERROR(IF(AND(MOD(MONTH(T$1)+12-MONTH('Periodische Zahlungen'!$J46),'Periodische Zahlungen'!$I46)=0,T$1&gt;='Periodische Zahlungen'!$J46,T$1&lt;='Periodische Zahlungen'!$F46),'Periodische Zahlungen'!$D46,0),"")</f>
        <v/>
      </c>
      <c r="U50" s="32" t="str">
        <f ca="1">IFERROR(IF(AND(MOD(MONTH(U$1)+12-MONTH('Periodische Zahlungen'!$J46),'Periodische Zahlungen'!$I46)=0,U$1&gt;='Periodische Zahlungen'!$J46,U$1&lt;='Periodische Zahlungen'!$F46),'Periodische Zahlungen'!$D46,0),"")</f>
        <v/>
      </c>
      <c r="V50" s="32" t="str">
        <f ca="1">IFERROR(IF(AND(MOD(MONTH(V$1)+12-MONTH('Periodische Zahlungen'!$J46),'Periodische Zahlungen'!$I46)=0,V$1&gt;='Periodische Zahlungen'!$J46,V$1&lt;='Periodische Zahlungen'!$F46),'Periodische Zahlungen'!$D46,0),"")</f>
        <v/>
      </c>
      <c r="W50" s="32" t="str">
        <f ca="1">IFERROR(IF(AND(MOD(MONTH(W$1)+12-MONTH('Periodische Zahlungen'!$J46),'Periodische Zahlungen'!$I46)=0,W$1&gt;='Periodische Zahlungen'!$J46,W$1&lt;='Periodische Zahlungen'!$F46),'Periodische Zahlungen'!$D46,0),"")</f>
        <v/>
      </c>
      <c r="X50" s="32" t="str">
        <f ca="1">IFERROR(IF(AND(MOD(MONTH(X$1)+12-MONTH('Periodische Zahlungen'!$J46),'Periodische Zahlungen'!$I46)=0,X$1&gt;='Periodische Zahlungen'!$J46,X$1&lt;='Periodische Zahlungen'!$F46),'Periodische Zahlungen'!$D46,0),"")</f>
        <v/>
      </c>
      <c r="Y50" s="32" t="str">
        <f ca="1">IFERROR(IF(AND(MOD(MONTH(Y$1)+12-MONTH('Periodische Zahlungen'!$J46),'Periodische Zahlungen'!$I46)=0,Y$1&gt;='Periodische Zahlungen'!$J46,Y$1&lt;='Periodische Zahlungen'!$F46),'Periodische Zahlungen'!$D46,0),"")</f>
        <v/>
      </c>
      <c r="Z50" s="27">
        <f t="shared" ca="1" si="5"/>
        <v>0</v>
      </c>
      <c r="AA50" s="27">
        <f t="shared" ca="1" si="6"/>
        <v>0</v>
      </c>
    </row>
    <row r="51" spans="1:27">
      <c r="A51" s="31" t="str">
        <f>IF('Periodische Zahlungen'!A47&lt;&gt;"",'Periodische Zahlungen'!A47&amp;" ("&amp;'Periodische Zahlungen'!C47&amp;" "&amp;TEXT('Periodische Zahlungen'!D47,"0.00")&amp;" ab "&amp;TEXT('Periodische Zahlungen'!E47,"MMM/JJJJ")&amp;")","")</f>
        <v/>
      </c>
      <c r="B51" s="32" t="str">
        <f ca="1">IFERROR(IF(AND(MOD(MONTH(B$1)+12-MONTH('Periodische Zahlungen'!$J47),'Periodische Zahlungen'!$I47)=0,B$1&gt;='Periodische Zahlungen'!$J47,B$1&lt;='Periodische Zahlungen'!$F47),'Periodische Zahlungen'!$D47,0),"")</f>
        <v/>
      </c>
      <c r="C51" s="32" t="str">
        <f ca="1">IFERROR(IF(AND(MOD(MONTH(C$1)+12-MONTH('Periodische Zahlungen'!$J47),'Periodische Zahlungen'!$I47)=0,C$1&gt;='Periodische Zahlungen'!$J47,C$1&lt;='Periodische Zahlungen'!$F47),'Periodische Zahlungen'!$D47,0),"")</f>
        <v/>
      </c>
      <c r="D51" s="32" t="str">
        <f ca="1">IFERROR(IF(AND(MOD(MONTH(D$1)+12-MONTH('Periodische Zahlungen'!$J47),'Periodische Zahlungen'!$I47)=0,D$1&gt;='Periodische Zahlungen'!$J47,D$1&lt;='Periodische Zahlungen'!$F47),'Periodische Zahlungen'!$D47,0),"")</f>
        <v/>
      </c>
      <c r="E51" s="32" t="str">
        <f ca="1">IFERROR(IF(AND(MOD(MONTH(E$1)+12-MONTH('Periodische Zahlungen'!$J47),'Periodische Zahlungen'!$I47)=0,E$1&gt;='Periodische Zahlungen'!$J47,E$1&lt;='Periodische Zahlungen'!$F47),'Periodische Zahlungen'!$D47,0),"")</f>
        <v/>
      </c>
      <c r="F51" s="32" t="str">
        <f ca="1">IFERROR(IF(AND(MOD(MONTH(F$1)+12-MONTH('Periodische Zahlungen'!$J47),'Periodische Zahlungen'!$I47)=0,F$1&gt;='Periodische Zahlungen'!$J47,F$1&lt;='Periodische Zahlungen'!$F47),'Periodische Zahlungen'!$D47,0),"")</f>
        <v/>
      </c>
      <c r="G51" s="32" t="str">
        <f ca="1">IFERROR(IF(AND(MOD(MONTH(G$1)+12-MONTH('Periodische Zahlungen'!$J47),'Periodische Zahlungen'!$I47)=0,G$1&gt;='Periodische Zahlungen'!$J47,G$1&lt;='Periodische Zahlungen'!$F47),'Periodische Zahlungen'!$D47,0),"")</f>
        <v/>
      </c>
      <c r="H51" s="32" t="str">
        <f ca="1">IFERROR(IF(AND(MOD(MONTH(H$1)+12-MONTH('Periodische Zahlungen'!$J47),'Periodische Zahlungen'!$I47)=0,H$1&gt;='Periodische Zahlungen'!$J47,H$1&lt;='Periodische Zahlungen'!$F47),'Periodische Zahlungen'!$D47,0),"")</f>
        <v/>
      </c>
      <c r="I51" s="32" t="str">
        <f ca="1">IFERROR(IF(AND(MOD(MONTH(I$1)+12-MONTH('Periodische Zahlungen'!$J47),'Periodische Zahlungen'!$I47)=0,I$1&gt;='Periodische Zahlungen'!$J47,I$1&lt;='Periodische Zahlungen'!$F47),'Periodische Zahlungen'!$D47,0),"")</f>
        <v/>
      </c>
      <c r="J51" s="32" t="str">
        <f ca="1">IFERROR(IF(AND(MOD(MONTH(J$1)+12-MONTH('Periodische Zahlungen'!$J47),'Periodische Zahlungen'!$I47)=0,J$1&gt;='Periodische Zahlungen'!$J47,J$1&lt;='Periodische Zahlungen'!$F47),'Periodische Zahlungen'!$D47,0),"")</f>
        <v/>
      </c>
      <c r="K51" s="32" t="str">
        <f ca="1">IFERROR(IF(AND(MOD(MONTH(K$1)+12-MONTH('Periodische Zahlungen'!$J47),'Periodische Zahlungen'!$I47)=0,K$1&gt;='Periodische Zahlungen'!$J47,K$1&lt;='Periodische Zahlungen'!$F47),'Periodische Zahlungen'!$D47,0),"")</f>
        <v/>
      </c>
      <c r="L51" s="32" t="str">
        <f ca="1">IFERROR(IF(AND(MOD(MONTH(L$1)+12-MONTH('Periodische Zahlungen'!$J47),'Periodische Zahlungen'!$I47)=0,L$1&gt;='Periodische Zahlungen'!$J47,L$1&lt;='Periodische Zahlungen'!$F47),'Periodische Zahlungen'!$D47,0),"")</f>
        <v/>
      </c>
      <c r="M51" s="32" t="str">
        <f ca="1">IFERROR(IF(AND(MOD(MONTH(M$1)+12-MONTH('Periodische Zahlungen'!$J47),'Periodische Zahlungen'!$I47)=0,M$1&gt;='Periodische Zahlungen'!$J47,M$1&lt;='Periodische Zahlungen'!$F47),'Periodische Zahlungen'!$D47,0),"")</f>
        <v/>
      </c>
      <c r="N51" s="32" t="str">
        <f ca="1">IFERROR(IF(AND(MOD(MONTH(N$1)+12-MONTH('Periodische Zahlungen'!$J47),'Periodische Zahlungen'!$I47)=0,N$1&gt;='Periodische Zahlungen'!$J47,N$1&lt;='Periodische Zahlungen'!$F47),'Periodische Zahlungen'!$D47,0),"")</f>
        <v/>
      </c>
      <c r="O51" s="32" t="str">
        <f ca="1">IFERROR(IF(AND(MOD(MONTH(O$1)+12-MONTH('Periodische Zahlungen'!$J47),'Periodische Zahlungen'!$I47)=0,O$1&gt;='Periodische Zahlungen'!$J47,O$1&lt;='Periodische Zahlungen'!$F47),'Periodische Zahlungen'!$D47,0),"")</f>
        <v/>
      </c>
      <c r="P51" s="32" t="str">
        <f ca="1">IFERROR(IF(AND(MOD(MONTH(P$1)+12-MONTH('Periodische Zahlungen'!$J47),'Periodische Zahlungen'!$I47)=0,P$1&gt;='Periodische Zahlungen'!$J47,P$1&lt;='Periodische Zahlungen'!$F47),'Periodische Zahlungen'!$D47,0),"")</f>
        <v/>
      </c>
      <c r="Q51" s="32" t="str">
        <f ca="1">IFERROR(IF(AND(MOD(MONTH(Q$1)+12-MONTH('Periodische Zahlungen'!$J47),'Periodische Zahlungen'!$I47)=0,Q$1&gt;='Periodische Zahlungen'!$J47,Q$1&lt;='Periodische Zahlungen'!$F47),'Periodische Zahlungen'!$D47,0),"")</f>
        <v/>
      </c>
      <c r="R51" s="32" t="str">
        <f ca="1">IFERROR(IF(AND(MOD(MONTH(R$1)+12-MONTH('Periodische Zahlungen'!$J47),'Periodische Zahlungen'!$I47)=0,R$1&gt;='Periodische Zahlungen'!$J47,R$1&lt;='Periodische Zahlungen'!$F47),'Periodische Zahlungen'!$D47,0),"")</f>
        <v/>
      </c>
      <c r="S51" s="32" t="str">
        <f ca="1">IFERROR(IF(AND(MOD(MONTH(S$1)+12-MONTH('Periodische Zahlungen'!$J47),'Periodische Zahlungen'!$I47)=0,S$1&gt;='Periodische Zahlungen'!$J47,S$1&lt;='Periodische Zahlungen'!$F47),'Periodische Zahlungen'!$D47,0),"")</f>
        <v/>
      </c>
      <c r="T51" s="32" t="str">
        <f ca="1">IFERROR(IF(AND(MOD(MONTH(T$1)+12-MONTH('Periodische Zahlungen'!$J47),'Periodische Zahlungen'!$I47)=0,T$1&gt;='Periodische Zahlungen'!$J47,T$1&lt;='Periodische Zahlungen'!$F47),'Periodische Zahlungen'!$D47,0),"")</f>
        <v/>
      </c>
      <c r="U51" s="32" t="str">
        <f ca="1">IFERROR(IF(AND(MOD(MONTH(U$1)+12-MONTH('Periodische Zahlungen'!$J47),'Periodische Zahlungen'!$I47)=0,U$1&gt;='Periodische Zahlungen'!$J47,U$1&lt;='Periodische Zahlungen'!$F47),'Periodische Zahlungen'!$D47,0),"")</f>
        <v/>
      </c>
      <c r="V51" s="32" t="str">
        <f ca="1">IFERROR(IF(AND(MOD(MONTH(V$1)+12-MONTH('Periodische Zahlungen'!$J47),'Periodische Zahlungen'!$I47)=0,V$1&gt;='Periodische Zahlungen'!$J47,V$1&lt;='Periodische Zahlungen'!$F47),'Periodische Zahlungen'!$D47,0),"")</f>
        <v/>
      </c>
      <c r="W51" s="32" t="str">
        <f ca="1">IFERROR(IF(AND(MOD(MONTH(W$1)+12-MONTH('Periodische Zahlungen'!$J47),'Periodische Zahlungen'!$I47)=0,W$1&gt;='Periodische Zahlungen'!$J47,W$1&lt;='Periodische Zahlungen'!$F47),'Periodische Zahlungen'!$D47,0),"")</f>
        <v/>
      </c>
      <c r="X51" s="32" t="str">
        <f ca="1">IFERROR(IF(AND(MOD(MONTH(X$1)+12-MONTH('Periodische Zahlungen'!$J47),'Periodische Zahlungen'!$I47)=0,X$1&gt;='Periodische Zahlungen'!$J47,X$1&lt;='Periodische Zahlungen'!$F47),'Periodische Zahlungen'!$D47,0),"")</f>
        <v/>
      </c>
      <c r="Y51" s="32" t="str">
        <f ca="1">IFERROR(IF(AND(MOD(MONTH(Y$1)+12-MONTH('Periodische Zahlungen'!$J47),'Periodische Zahlungen'!$I47)=0,Y$1&gt;='Periodische Zahlungen'!$J47,Y$1&lt;='Periodische Zahlungen'!$F47),'Periodische Zahlungen'!$D47,0),"")</f>
        <v/>
      </c>
      <c r="Z51" s="27">
        <f t="shared" ca="1" si="5"/>
        <v>0</v>
      </c>
      <c r="AA51" s="27">
        <f t="shared" ca="1" si="6"/>
        <v>0</v>
      </c>
    </row>
    <row r="52" spans="1:27">
      <c r="A52" s="31" t="str">
        <f>IF('Periodische Zahlungen'!A48&lt;&gt;"",'Periodische Zahlungen'!A48&amp;" ("&amp;'Periodische Zahlungen'!C48&amp;" "&amp;TEXT('Periodische Zahlungen'!D48,"0.00")&amp;" ab "&amp;TEXT('Periodische Zahlungen'!E48,"MMM/JJJJ")&amp;")","")</f>
        <v/>
      </c>
      <c r="B52" s="32" t="str">
        <f ca="1">IFERROR(IF(AND(MOD(MONTH(B$1)+12-MONTH('Periodische Zahlungen'!$J48),'Periodische Zahlungen'!$I48)=0,B$1&gt;='Periodische Zahlungen'!$J48,B$1&lt;='Periodische Zahlungen'!$F48),'Periodische Zahlungen'!$D48,0),"")</f>
        <v/>
      </c>
      <c r="C52" s="32" t="str">
        <f ca="1">IFERROR(IF(AND(MOD(MONTH(C$1)+12-MONTH('Periodische Zahlungen'!$J48),'Periodische Zahlungen'!$I48)=0,C$1&gt;='Periodische Zahlungen'!$J48,C$1&lt;='Periodische Zahlungen'!$F48),'Periodische Zahlungen'!$D48,0),"")</f>
        <v/>
      </c>
      <c r="D52" s="32" t="str">
        <f ca="1">IFERROR(IF(AND(MOD(MONTH(D$1)+12-MONTH('Periodische Zahlungen'!$J48),'Periodische Zahlungen'!$I48)=0,D$1&gt;='Periodische Zahlungen'!$J48,D$1&lt;='Periodische Zahlungen'!$F48),'Periodische Zahlungen'!$D48,0),"")</f>
        <v/>
      </c>
      <c r="E52" s="32" t="str">
        <f ca="1">IFERROR(IF(AND(MOD(MONTH(E$1)+12-MONTH('Periodische Zahlungen'!$J48),'Periodische Zahlungen'!$I48)=0,E$1&gt;='Periodische Zahlungen'!$J48,E$1&lt;='Periodische Zahlungen'!$F48),'Periodische Zahlungen'!$D48,0),"")</f>
        <v/>
      </c>
      <c r="F52" s="32" t="str">
        <f ca="1">IFERROR(IF(AND(MOD(MONTH(F$1)+12-MONTH('Periodische Zahlungen'!$J48),'Periodische Zahlungen'!$I48)=0,F$1&gt;='Periodische Zahlungen'!$J48,F$1&lt;='Periodische Zahlungen'!$F48),'Periodische Zahlungen'!$D48,0),"")</f>
        <v/>
      </c>
      <c r="G52" s="32" t="str">
        <f ca="1">IFERROR(IF(AND(MOD(MONTH(G$1)+12-MONTH('Periodische Zahlungen'!$J48),'Periodische Zahlungen'!$I48)=0,G$1&gt;='Periodische Zahlungen'!$J48,G$1&lt;='Periodische Zahlungen'!$F48),'Periodische Zahlungen'!$D48,0),"")</f>
        <v/>
      </c>
      <c r="H52" s="32" t="str">
        <f ca="1">IFERROR(IF(AND(MOD(MONTH(H$1)+12-MONTH('Periodische Zahlungen'!$J48),'Periodische Zahlungen'!$I48)=0,H$1&gt;='Periodische Zahlungen'!$J48,H$1&lt;='Periodische Zahlungen'!$F48),'Periodische Zahlungen'!$D48,0),"")</f>
        <v/>
      </c>
      <c r="I52" s="32" t="str">
        <f ca="1">IFERROR(IF(AND(MOD(MONTH(I$1)+12-MONTH('Periodische Zahlungen'!$J48),'Periodische Zahlungen'!$I48)=0,I$1&gt;='Periodische Zahlungen'!$J48,I$1&lt;='Periodische Zahlungen'!$F48),'Periodische Zahlungen'!$D48,0),"")</f>
        <v/>
      </c>
      <c r="J52" s="32" t="str">
        <f ca="1">IFERROR(IF(AND(MOD(MONTH(J$1)+12-MONTH('Periodische Zahlungen'!$J48),'Periodische Zahlungen'!$I48)=0,J$1&gt;='Periodische Zahlungen'!$J48,J$1&lt;='Periodische Zahlungen'!$F48),'Periodische Zahlungen'!$D48,0),"")</f>
        <v/>
      </c>
      <c r="K52" s="32" t="str">
        <f ca="1">IFERROR(IF(AND(MOD(MONTH(K$1)+12-MONTH('Periodische Zahlungen'!$J48),'Periodische Zahlungen'!$I48)=0,K$1&gt;='Periodische Zahlungen'!$J48,K$1&lt;='Periodische Zahlungen'!$F48),'Periodische Zahlungen'!$D48,0),"")</f>
        <v/>
      </c>
      <c r="L52" s="32" t="str">
        <f ca="1">IFERROR(IF(AND(MOD(MONTH(L$1)+12-MONTH('Periodische Zahlungen'!$J48),'Periodische Zahlungen'!$I48)=0,L$1&gt;='Periodische Zahlungen'!$J48,L$1&lt;='Periodische Zahlungen'!$F48),'Periodische Zahlungen'!$D48,0),"")</f>
        <v/>
      </c>
      <c r="M52" s="32" t="str">
        <f ca="1">IFERROR(IF(AND(MOD(MONTH(M$1)+12-MONTH('Periodische Zahlungen'!$J48),'Periodische Zahlungen'!$I48)=0,M$1&gt;='Periodische Zahlungen'!$J48,M$1&lt;='Periodische Zahlungen'!$F48),'Periodische Zahlungen'!$D48,0),"")</f>
        <v/>
      </c>
      <c r="N52" s="32" t="str">
        <f ca="1">IFERROR(IF(AND(MOD(MONTH(N$1)+12-MONTH('Periodische Zahlungen'!$J48),'Periodische Zahlungen'!$I48)=0,N$1&gt;='Periodische Zahlungen'!$J48,N$1&lt;='Periodische Zahlungen'!$F48),'Periodische Zahlungen'!$D48,0),"")</f>
        <v/>
      </c>
      <c r="O52" s="32" t="str">
        <f ca="1">IFERROR(IF(AND(MOD(MONTH(O$1)+12-MONTH('Periodische Zahlungen'!$J48),'Periodische Zahlungen'!$I48)=0,O$1&gt;='Periodische Zahlungen'!$J48,O$1&lt;='Periodische Zahlungen'!$F48),'Periodische Zahlungen'!$D48,0),"")</f>
        <v/>
      </c>
      <c r="P52" s="32" t="str">
        <f ca="1">IFERROR(IF(AND(MOD(MONTH(P$1)+12-MONTH('Periodische Zahlungen'!$J48),'Periodische Zahlungen'!$I48)=0,P$1&gt;='Periodische Zahlungen'!$J48,P$1&lt;='Periodische Zahlungen'!$F48),'Periodische Zahlungen'!$D48,0),"")</f>
        <v/>
      </c>
      <c r="Q52" s="32" t="str">
        <f ca="1">IFERROR(IF(AND(MOD(MONTH(Q$1)+12-MONTH('Periodische Zahlungen'!$J48),'Periodische Zahlungen'!$I48)=0,Q$1&gt;='Periodische Zahlungen'!$J48,Q$1&lt;='Periodische Zahlungen'!$F48),'Periodische Zahlungen'!$D48,0),"")</f>
        <v/>
      </c>
      <c r="R52" s="32" t="str">
        <f ca="1">IFERROR(IF(AND(MOD(MONTH(R$1)+12-MONTH('Periodische Zahlungen'!$J48),'Periodische Zahlungen'!$I48)=0,R$1&gt;='Periodische Zahlungen'!$J48,R$1&lt;='Periodische Zahlungen'!$F48),'Periodische Zahlungen'!$D48,0),"")</f>
        <v/>
      </c>
      <c r="S52" s="32" t="str">
        <f ca="1">IFERROR(IF(AND(MOD(MONTH(S$1)+12-MONTH('Periodische Zahlungen'!$J48),'Periodische Zahlungen'!$I48)=0,S$1&gt;='Periodische Zahlungen'!$J48,S$1&lt;='Periodische Zahlungen'!$F48),'Periodische Zahlungen'!$D48,0),"")</f>
        <v/>
      </c>
      <c r="T52" s="32" t="str">
        <f ca="1">IFERROR(IF(AND(MOD(MONTH(T$1)+12-MONTH('Periodische Zahlungen'!$J48),'Periodische Zahlungen'!$I48)=0,T$1&gt;='Periodische Zahlungen'!$J48,T$1&lt;='Periodische Zahlungen'!$F48),'Periodische Zahlungen'!$D48,0),"")</f>
        <v/>
      </c>
      <c r="U52" s="32" t="str">
        <f ca="1">IFERROR(IF(AND(MOD(MONTH(U$1)+12-MONTH('Periodische Zahlungen'!$J48),'Periodische Zahlungen'!$I48)=0,U$1&gt;='Periodische Zahlungen'!$J48,U$1&lt;='Periodische Zahlungen'!$F48),'Periodische Zahlungen'!$D48,0),"")</f>
        <v/>
      </c>
      <c r="V52" s="32" t="str">
        <f ca="1">IFERROR(IF(AND(MOD(MONTH(V$1)+12-MONTH('Periodische Zahlungen'!$J48),'Periodische Zahlungen'!$I48)=0,V$1&gt;='Periodische Zahlungen'!$J48,V$1&lt;='Periodische Zahlungen'!$F48),'Periodische Zahlungen'!$D48,0),"")</f>
        <v/>
      </c>
      <c r="W52" s="32" t="str">
        <f ca="1">IFERROR(IF(AND(MOD(MONTH(W$1)+12-MONTH('Periodische Zahlungen'!$J48),'Periodische Zahlungen'!$I48)=0,W$1&gt;='Periodische Zahlungen'!$J48,W$1&lt;='Periodische Zahlungen'!$F48),'Periodische Zahlungen'!$D48,0),"")</f>
        <v/>
      </c>
      <c r="X52" s="32" t="str">
        <f ca="1">IFERROR(IF(AND(MOD(MONTH(X$1)+12-MONTH('Periodische Zahlungen'!$J48),'Periodische Zahlungen'!$I48)=0,X$1&gt;='Periodische Zahlungen'!$J48,X$1&lt;='Periodische Zahlungen'!$F48),'Periodische Zahlungen'!$D48,0),"")</f>
        <v/>
      </c>
      <c r="Y52" s="32" t="str">
        <f ca="1">IFERROR(IF(AND(MOD(MONTH(Y$1)+12-MONTH('Periodische Zahlungen'!$J48),'Periodische Zahlungen'!$I48)=0,Y$1&gt;='Periodische Zahlungen'!$J48,Y$1&lt;='Periodische Zahlungen'!$F48),'Periodische Zahlungen'!$D48,0),"")</f>
        <v/>
      </c>
      <c r="Z52" s="27">
        <f t="shared" ca="1" si="5"/>
        <v>0</v>
      </c>
      <c r="AA52" s="27">
        <f t="shared" ca="1" si="6"/>
        <v>0</v>
      </c>
    </row>
    <row r="53" spans="1:27">
      <c r="A53" s="31" t="str">
        <f>IF('Periodische Zahlungen'!A49&lt;&gt;"",'Periodische Zahlungen'!A49&amp;" ("&amp;'Periodische Zahlungen'!C49&amp;" "&amp;TEXT('Periodische Zahlungen'!D49,"0.00")&amp;" ab "&amp;TEXT('Periodische Zahlungen'!E49,"MMM/JJJJ")&amp;")","")</f>
        <v/>
      </c>
      <c r="B53" s="32" t="str">
        <f ca="1">IFERROR(IF(AND(MOD(MONTH(B$1)+12-MONTH('Periodische Zahlungen'!$J49),'Periodische Zahlungen'!$I49)=0,B$1&gt;='Periodische Zahlungen'!$J49,B$1&lt;='Periodische Zahlungen'!$F49),'Periodische Zahlungen'!$D49,0),"")</f>
        <v/>
      </c>
      <c r="C53" s="32" t="str">
        <f ca="1">IFERROR(IF(AND(MOD(MONTH(C$1)+12-MONTH('Periodische Zahlungen'!$J49),'Periodische Zahlungen'!$I49)=0,C$1&gt;='Periodische Zahlungen'!$J49,C$1&lt;='Periodische Zahlungen'!$F49),'Periodische Zahlungen'!$D49,0),"")</f>
        <v/>
      </c>
      <c r="D53" s="32" t="str">
        <f ca="1">IFERROR(IF(AND(MOD(MONTH(D$1)+12-MONTH('Periodische Zahlungen'!$J49),'Periodische Zahlungen'!$I49)=0,D$1&gt;='Periodische Zahlungen'!$J49,D$1&lt;='Periodische Zahlungen'!$F49),'Periodische Zahlungen'!$D49,0),"")</f>
        <v/>
      </c>
      <c r="E53" s="32" t="str">
        <f ca="1">IFERROR(IF(AND(MOD(MONTH(E$1)+12-MONTH('Periodische Zahlungen'!$J49),'Periodische Zahlungen'!$I49)=0,E$1&gt;='Periodische Zahlungen'!$J49,E$1&lt;='Periodische Zahlungen'!$F49),'Periodische Zahlungen'!$D49,0),"")</f>
        <v/>
      </c>
      <c r="F53" s="32" t="str">
        <f ca="1">IFERROR(IF(AND(MOD(MONTH(F$1)+12-MONTH('Periodische Zahlungen'!$J49),'Periodische Zahlungen'!$I49)=0,F$1&gt;='Periodische Zahlungen'!$J49,F$1&lt;='Periodische Zahlungen'!$F49),'Periodische Zahlungen'!$D49,0),"")</f>
        <v/>
      </c>
      <c r="G53" s="32" t="str">
        <f ca="1">IFERROR(IF(AND(MOD(MONTH(G$1)+12-MONTH('Periodische Zahlungen'!$J49),'Periodische Zahlungen'!$I49)=0,G$1&gt;='Periodische Zahlungen'!$J49,G$1&lt;='Periodische Zahlungen'!$F49),'Periodische Zahlungen'!$D49,0),"")</f>
        <v/>
      </c>
      <c r="H53" s="32" t="str">
        <f ca="1">IFERROR(IF(AND(MOD(MONTH(H$1)+12-MONTH('Periodische Zahlungen'!$J49),'Periodische Zahlungen'!$I49)=0,H$1&gt;='Periodische Zahlungen'!$J49,H$1&lt;='Periodische Zahlungen'!$F49),'Periodische Zahlungen'!$D49,0),"")</f>
        <v/>
      </c>
      <c r="I53" s="32" t="str">
        <f ca="1">IFERROR(IF(AND(MOD(MONTH(I$1)+12-MONTH('Periodische Zahlungen'!$J49),'Periodische Zahlungen'!$I49)=0,I$1&gt;='Periodische Zahlungen'!$J49,I$1&lt;='Periodische Zahlungen'!$F49),'Periodische Zahlungen'!$D49,0),"")</f>
        <v/>
      </c>
      <c r="J53" s="32" t="str">
        <f ca="1">IFERROR(IF(AND(MOD(MONTH(J$1)+12-MONTH('Periodische Zahlungen'!$J49),'Periodische Zahlungen'!$I49)=0,J$1&gt;='Periodische Zahlungen'!$J49,J$1&lt;='Periodische Zahlungen'!$F49),'Periodische Zahlungen'!$D49,0),"")</f>
        <v/>
      </c>
      <c r="K53" s="32" t="str">
        <f ca="1">IFERROR(IF(AND(MOD(MONTH(K$1)+12-MONTH('Periodische Zahlungen'!$J49),'Periodische Zahlungen'!$I49)=0,K$1&gt;='Periodische Zahlungen'!$J49,K$1&lt;='Periodische Zahlungen'!$F49),'Periodische Zahlungen'!$D49,0),"")</f>
        <v/>
      </c>
      <c r="L53" s="32" t="str">
        <f ca="1">IFERROR(IF(AND(MOD(MONTH(L$1)+12-MONTH('Periodische Zahlungen'!$J49),'Periodische Zahlungen'!$I49)=0,L$1&gt;='Periodische Zahlungen'!$J49,L$1&lt;='Periodische Zahlungen'!$F49),'Periodische Zahlungen'!$D49,0),"")</f>
        <v/>
      </c>
      <c r="M53" s="32" t="str">
        <f ca="1">IFERROR(IF(AND(MOD(MONTH(M$1)+12-MONTH('Periodische Zahlungen'!$J49),'Periodische Zahlungen'!$I49)=0,M$1&gt;='Periodische Zahlungen'!$J49,M$1&lt;='Periodische Zahlungen'!$F49),'Periodische Zahlungen'!$D49,0),"")</f>
        <v/>
      </c>
      <c r="N53" s="32" t="str">
        <f ca="1">IFERROR(IF(AND(MOD(MONTH(N$1)+12-MONTH('Periodische Zahlungen'!$J49),'Periodische Zahlungen'!$I49)=0,N$1&gt;='Periodische Zahlungen'!$J49,N$1&lt;='Periodische Zahlungen'!$F49),'Periodische Zahlungen'!$D49,0),"")</f>
        <v/>
      </c>
      <c r="O53" s="32" t="str">
        <f ca="1">IFERROR(IF(AND(MOD(MONTH(O$1)+12-MONTH('Periodische Zahlungen'!$J49),'Periodische Zahlungen'!$I49)=0,O$1&gt;='Periodische Zahlungen'!$J49,O$1&lt;='Periodische Zahlungen'!$F49),'Periodische Zahlungen'!$D49,0),"")</f>
        <v/>
      </c>
      <c r="P53" s="32" t="str">
        <f ca="1">IFERROR(IF(AND(MOD(MONTH(P$1)+12-MONTH('Periodische Zahlungen'!$J49),'Periodische Zahlungen'!$I49)=0,P$1&gt;='Periodische Zahlungen'!$J49,P$1&lt;='Periodische Zahlungen'!$F49),'Periodische Zahlungen'!$D49,0),"")</f>
        <v/>
      </c>
      <c r="Q53" s="32" t="str">
        <f ca="1">IFERROR(IF(AND(MOD(MONTH(Q$1)+12-MONTH('Periodische Zahlungen'!$J49),'Periodische Zahlungen'!$I49)=0,Q$1&gt;='Periodische Zahlungen'!$J49,Q$1&lt;='Periodische Zahlungen'!$F49),'Periodische Zahlungen'!$D49,0),"")</f>
        <v/>
      </c>
      <c r="R53" s="32" t="str">
        <f ca="1">IFERROR(IF(AND(MOD(MONTH(R$1)+12-MONTH('Periodische Zahlungen'!$J49),'Periodische Zahlungen'!$I49)=0,R$1&gt;='Periodische Zahlungen'!$J49,R$1&lt;='Periodische Zahlungen'!$F49),'Periodische Zahlungen'!$D49,0),"")</f>
        <v/>
      </c>
      <c r="S53" s="32" t="str">
        <f ca="1">IFERROR(IF(AND(MOD(MONTH(S$1)+12-MONTH('Periodische Zahlungen'!$J49),'Periodische Zahlungen'!$I49)=0,S$1&gt;='Periodische Zahlungen'!$J49,S$1&lt;='Periodische Zahlungen'!$F49),'Periodische Zahlungen'!$D49,0),"")</f>
        <v/>
      </c>
      <c r="T53" s="32" t="str">
        <f ca="1">IFERROR(IF(AND(MOD(MONTH(T$1)+12-MONTH('Periodische Zahlungen'!$J49),'Periodische Zahlungen'!$I49)=0,T$1&gt;='Periodische Zahlungen'!$J49,T$1&lt;='Periodische Zahlungen'!$F49),'Periodische Zahlungen'!$D49,0),"")</f>
        <v/>
      </c>
      <c r="U53" s="32" t="str">
        <f ca="1">IFERROR(IF(AND(MOD(MONTH(U$1)+12-MONTH('Periodische Zahlungen'!$J49),'Periodische Zahlungen'!$I49)=0,U$1&gt;='Periodische Zahlungen'!$J49,U$1&lt;='Periodische Zahlungen'!$F49),'Periodische Zahlungen'!$D49,0),"")</f>
        <v/>
      </c>
      <c r="V53" s="32" t="str">
        <f ca="1">IFERROR(IF(AND(MOD(MONTH(V$1)+12-MONTH('Periodische Zahlungen'!$J49),'Periodische Zahlungen'!$I49)=0,V$1&gt;='Periodische Zahlungen'!$J49,V$1&lt;='Periodische Zahlungen'!$F49),'Periodische Zahlungen'!$D49,0),"")</f>
        <v/>
      </c>
      <c r="W53" s="32" t="str">
        <f ca="1">IFERROR(IF(AND(MOD(MONTH(W$1)+12-MONTH('Periodische Zahlungen'!$J49),'Periodische Zahlungen'!$I49)=0,W$1&gt;='Periodische Zahlungen'!$J49,W$1&lt;='Periodische Zahlungen'!$F49),'Periodische Zahlungen'!$D49,0),"")</f>
        <v/>
      </c>
      <c r="X53" s="32" t="str">
        <f ca="1">IFERROR(IF(AND(MOD(MONTH(X$1)+12-MONTH('Periodische Zahlungen'!$J49),'Periodische Zahlungen'!$I49)=0,X$1&gt;='Periodische Zahlungen'!$J49,X$1&lt;='Periodische Zahlungen'!$F49),'Periodische Zahlungen'!$D49,0),"")</f>
        <v/>
      </c>
      <c r="Y53" s="32" t="str">
        <f ca="1">IFERROR(IF(AND(MOD(MONTH(Y$1)+12-MONTH('Periodische Zahlungen'!$J49),'Periodische Zahlungen'!$I49)=0,Y$1&gt;='Periodische Zahlungen'!$J49,Y$1&lt;='Periodische Zahlungen'!$F49),'Periodische Zahlungen'!$D49,0),"")</f>
        <v/>
      </c>
      <c r="Z53" s="27">
        <f t="shared" ca="1" si="5"/>
        <v>0</v>
      </c>
      <c r="AA53" s="27">
        <f t="shared" ca="1" si="6"/>
        <v>0</v>
      </c>
    </row>
    <row r="54" spans="1:27">
      <c r="A54" s="31" t="str">
        <f>IF('Periodische Zahlungen'!A50&lt;&gt;"",'Periodische Zahlungen'!A50&amp;" ("&amp;'Periodische Zahlungen'!C50&amp;" "&amp;TEXT('Periodische Zahlungen'!D50,"0.00")&amp;" ab "&amp;TEXT('Periodische Zahlungen'!E50,"MMM/JJJJ")&amp;")","")</f>
        <v/>
      </c>
      <c r="B54" s="32" t="str">
        <f ca="1">IFERROR(IF(AND(MOD(MONTH(B$1)+12-MONTH('Periodische Zahlungen'!$J50),'Periodische Zahlungen'!$I50)=0,B$1&gt;='Periodische Zahlungen'!$J50,B$1&lt;='Periodische Zahlungen'!$F50),'Periodische Zahlungen'!$D50,0),"")</f>
        <v/>
      </c>
      <c r="C54" s="32" t="str">
        <f ca="1">IFERROR(IF(AND(MOD(MONTH(C$1)+12-MONTH('Periodische Zahlungen'!$J50),'Periodische Zahlungen'!$I50)=0,C$1&gt;='Periodische Zahlungen'!$J50,C$1&lt;='Periodische Zahlungen'!$F50),'Periodische Zahlungen'!$D50,0),"")</f>
        <v/>
      </c>
      <c r="D54" s="32" t="str">
        <f ca="1">IFERROR(IF(AND(MOD(MONTH(D$1)+12-MONTH('Periodische Zahlungen'!$J50),'Periodische Zahlungen'!$I50)=0,D$1&gt;='Periodische Zahlungen'!$J50,D$1&lt;='Periodische Zahlungen'!$F50),'Periodische Zahlungen'!$D50,0),"")</f>
        <v/>
      </c>
      <c r="E54" s="32" t="str">
        <f ca="1">IFERROR(IF(AND(MOD(MONTH(E$1)+12-MONTH('Periodische Zahlungen'!$J50),'Periodische Zahlungen'!$I50)=0,E$1&gt;='Periodische Zahlungen'!$J50,E$1&lt;='Periodische Zahlungen'!$F50),'Periodische Zahlungen'!$D50,0),"")</f>
        <v/>
      </c>
      <c r="F54" s="32" t="str">
        <f ca="1">IFERROR(IF(AND(MOD(MONTH(F$1)+12-MONTH('Periodische Zahlungen'!$J50),'Periodische Zahlungen'!$I50)=0,F$1&gt;='Periodische Zahlungen'!$J50,F$1&lt;='Periodische Zahlungen'!$F50),'Periodische Zahlungen'!$D50,0),"")</f>
        <v/>
      </c>
      <c r="G54" s="32" t="str">
        <f ca="1">IFERROR(IF(AND(MOD(MONTH(G$1)+12-MONTH('Periodische Zahlungen'!$J50),'Periodische Zahlungen'!$I50)=0,G$1&gt;='Periodische Zahlungen'!$J50,G$1&lt;='Periodische Zahlungen'!$F50),'Periodische Zahlungen'!$D50,0),"")</f>
        <v/>
      </c>
      <c r="H54" s="32" t="str">
        <f ca="1">IFERROR(IF(AND(MOD(MONTH(H$1)+12-MONTH('Periodische Zahlungen'!$J50),'Periodische Zahlungen'!$I50)=0,H$1&gt;='Periodische Zahlungen'!$J50,H$1&lt;='Periodische Zahlungen'!$F50),'Periodische Zahlungen'!$D50,0),"")</f>
        <v/>
      </c>
      <c r="I54" s="32" t="str">
        <f ca="1">IFERROR(IF(AND(MOD(MONTH(I$1)+12-MONTH('Periodische Zahlungen'!$J50),'Periodische Zahlungen'!$I50)=0,I$1&gt;='Periodische Zahlungen'!$J50,I$1&lt;='Periodische Zahlungen'!$F50),'Periodische Zahlungen'!$D50,0),"")</f>
        <v/>
      </c>
      <c r="J54" s="32" t="str">
        <f ca="1">IFERROR(IF(AND(MOD(MONTH(J$1)+12-MONTH('Periodische Zahlungen'!$J50),'Periodische Zahlungen'!$I50)=0,J$1&gt;='Periodische Zahlungen'!$J50,J$1&lt;='Periodische Zahlungen'!$F50),'Periodische Zahlungen'!$D50,0),"")</f>
        <v/>
      </c>
      <c r="K54" s="32" t="str">
        <f ca="1">IFERROR(IF(AND(MOD(MONTH(K$1)+12-MONTH('Periodische Zahlungen'!$J50),'Periodische Zahlungen'!$I50)=0,K$1&gt;='Periodische Zahlungen'!$J50,K$1&lt;='Periodische Zahlungen'!$F50),'Periodische Zahlungen'!$D50,0),"")</f>
        <v/>
      </c>
      <c r="L54" s="32" t="str">
        <f ca="1">IFERROR(IF(AND(MOD(MONTH(L$1)+12-MONTH('Periodische Zahlungen'!$J50),'Periodische Zahlungen'!$I50)=0,L$1&gt;='Periodische Zahlungen'!$J50,L$1&lt;='Periodische Zahlungen'!$F50),'Periodische Zahlungen'!$D50,0),"")</f>
        <v/>
      </c>
      <c r="M54" s="32" t="str">
        <f ca="1">IFERROR(IF(AND(MOD(MONTH(M$1)+12-MONTH('Periodische Zahlungen'!$J50),'Periodische Zahlungen'!$I50)=0,M$1&gt;='Periodische Zahlungen'!$J50,M$1&lt;='Periodische Zahlungen'!$F50),'Periodische Zahlungen'!$D50,0),"")</f>
        <v/>
      </c>
      <c r="N54" s="32" t="str">
        <f ca="1">IFERROR(IF(AND(MOD(MONTH(N$1)+12-MONTH('Periodische Zahlungen'!$J50),'Periodische Zahlungen'!$I50)=0,N$1&gt;='Periodische Zahlungen'!$J50,N$1&lt;='Periodische Zahlungen'!$F50),'Periodische Zahlungen'!$D50,0),"")</f>
        <v/>
      </c>
      <c r="O54" s="32" t="str">
        <f ca="1">IFERROR(IF(AND(MOD(MONTH(O$1)+12-MONTH('Periodische Zahlungen'!$J50),'Periodische Zahlungen'!$I50)=0,O$1&gt;='Periodische Zahlungen'!$J50,O$1&lt;='Periodische Zahlungen'!$F50),'Periodische Zahlungen'!$D50,0),"")</f>
        <v/>
      </c>
      <c r="P54" s="32" t="str">
        <f ca="1">IFERROR(IF(AND(MOD(MONTH(P$1)+12-MONTH('Periodische Zahlungen'!$J50),'Periodische Zahlungen'!$I50)=0,P$1&gt;='Periodische Zahlungen'!$J50,P$1&lt;='Periodische Zahlungen'!$F50),'Periodische Zahlungen'!$D50,0),"")</f>
        <v/>
      </c>
      <c r="Q54" s="32" t="str">
        <f ca="1">IFERROR(IF(AND(MOD(MONTH(Q$1)+12-MONTH('Periodische Zahlungen'!$J50),'Periodische Zahlungen'!$I50)=0,Q$1&gt;='Periodische Zahlungen'!$J50,Q$1&lt;='Periodische Zahlungen'!$F50),'Periodische Zahlungen'!$D50,0),"")</f>
        <v/>
      </c>
      <c r="R54" s="32" t="str">
        <f ca="1">IFERROR(IF(AND(MOD(MONTH(R$1)+12-MONTH('Periodische Zahlungen'!$J50),'Periodische Zahlungen'!$I50)=0,R$1&gt;='Periodische Zahlungen'!$J50,R$1&lt;='Periodische Zahlungen'!$F50),'Periodische Zahlungen'!$D50,0),"")</f>
        <v/>
      </c>
      <c r="S54" s="32" t="str">
        <f ca="1">IFERROR(IF(AND(MOD(MONTH(S$1)+12-MONTH('Periodische Zahlungen'!$J50),'Periodische Zahlungen'!$I50)=0,S$1&gt;='Periodische Zahlungen'!$J50,S$1&lt;='Periodische Zahlungen'!$F50),'Periodische Zahlungen'!$D50,0),"")</f>
        <v/>
      </c>
      <c r="T54" s="32" t="str">
        <f ca="1">IFERROR(IF(AND(MOD(MONTH(T$1)+12-MONTH('Periodische Zahlungen'!$J50),'Periodische Zahlungen'!$I50)=0,T$1&gt;='Periodische Zahlungen'!$J50,T$1&lt;='Periodische Zahlungen'!$F50),'Periodische Zahlungen'!$D50,0),"")</f>
        <v/>
      </c>
      <c r="U54" s="32" t="str">
        <f ca="1">IFERROR(IF(AND(MOD(MONTH(U$1)+12-MONTH('Periodische Zahlungen'!$J50),'Periodische Zahlungen'!$I50)=0,U$1&gt;='Periodische Zahlungen'!$J50,U$1&lt;='Periodische Zahlungen'!$F50),'Periodische Zahlungen'!$D50,0),"")</f>
        <v/>
      </c>
      <c r="V54" s="32" t="str">
        <f ca="1">IFERROR(IF(AND(MOD(MONTH(V$1)+12-MONTH('Periodische Zahlungen'!$J50),'Periodische Zahlungen'!$I50)=0,V$1&gt;='Periodische Zahlungen'!$J50,V$1&lt;='Periodische Zahlungen'!$F50),'Periodische Zahlungen'!$D50,0),"")</f>
        <v/>
      </c>
      <c r="W54" s="32" t="str">
        <f ca="1">IFERROR(IF(AND(MOD(MONTH(W$1)+12-MONTH('Periodische Zahlungen'!$J50),'Periodische Zahlungen'!$I50)=0,W$1&gt;='Periodische Zahlungen'!$J50,W$1&lt;='Periodische Zahlungen'!$F50),'Periodische Zahlungen'!$D50,0),"")</f>
        <v/>
      </c>
      <c r="X54" s="32" t="str">
        <f ca="1">IFERROR(IF(AND(MOD(MONTH(X$1)+12-MONTH('Periodische Zahlungen'!$J50),'Periodische Zahlungen'!$I50)=0,X$1&gt;='Periodische Zahlungen'!$J50,X$1&lt;='Periodische Zahlungen'!$F50),'Periodische Zahlungen'!$D50,0),"")</f>
        <v/>
      </c>
      <c r="Y54" s="32" t="str">
        <f ca="1">IFERROR(IF(AND(MOD(MONTH(Y$1)+12-MONTH('Periodische Zahlungen'!$J50),'Periodische Zahlungen'!$I50)=0,Y$1&gt;='Periodische Zahlungen'!$J50,Y$1&lt;='Periodische Zahlungen'!$F50),'Periodische Zahlungen'!$D50,0),"")</f>
        <v/>
      </c>
      <c r="Z54" s="27">
        <f t="shared" ca="1" si="5"/>
        <v>0</v>
      </c>
      <c r="AA54" s="27">
        <f t="shared" ca="1" si="6"/>
        <v>0</v>
      </c>
    </row>
    <row r="55" spans="1:27">
      <c r="A55" s="31" t="str">
        <f>IF('Periodische Zahlungen'!A51&lt;&gt;"",'Periodische Zahlungen'!A51&amp;" ("&amp;'Periodische Zahlungen'!C51&amp;" "&amp;TEXT('Periodische Zahlungen'!D51,"0.00")&amp;" ab "&amp;TEXT('Periodische Zahlungen'!E51,"MMM/JJJJ")&amp;")","")</f>
        <v/>
      </c>
      <c r="B55" s="32" t="str">
        <f ca="1">IFERROR(IF(AND(MOD(MONTH(B$1)+12-MONTH('Periodische Zahlungen'!$J51),'Periodische Zahlungen'!$I51)=0,B$1&gt;='Periodische Zahlungen'!$J51,B$1&lt;='Periodische Zahlungen'!$F51),'Periodische Zahlungen'!$D51,0),"")</f>
        <v/>
      </c>
      <c r="C55" s="32" t="str">
        <f ca="1">IFERROR(IF(AND(MOD(MONTH(C$1)+12-MONTH('Periodische Zahlungen'!$J51),'Periodische Zahlungen'!$I51)=0,C$1&gt;='Periodische Zahlungen'!$J51,C$1&lt;='Periodische Zahlungen'!$F51),'Periodische Zahlungen'!$D51,0),"")</f>
        <v/>
      </c>
      <c r="D55" s="32" t="str">
        <f ca="1">IFERROR(IF(AND(MOD(MONTH(D$1)+12-MONTH('Periodische Zahlungen'!$J51),'Periodische Zahlungen'!$I51)=0,D$1&gt;='Periodische Zahlungen'!$J51,D$1&lt;='Periodische Zahlungen'!$F51),'Periodische Zahlungen'!$D51,0),"")</f>
        <v/>
      </c>
      <c r="E55" s="32" t="str">
        <f ca="1">IFERROR(IF(AND(MOD(MONTH(E$1)+12-MONTH('Periodische Zahlungen'!$J51),'Periodische Zahlungen'!$I51)=0,E$1&gt;='Periodische Zahlungen'!$J51,E$1&lt;='Periodische Zahlungen'!$F51),'Periodische Zahlungen'!$D51,0),"")</f>
        <v/>
      </c>
      <c r="F55" s="32" t="str">
        <f ca="1">IFERROR(IF(AND(MOD(MONTH(F$1)+12-MONTH('Periodische Zahlungen'!$J51),'Periodische Zahlungen'!$I51)=0,F$1&gt;='Periodische Zahlungen'!$J51,F$1&lt;='Periodische Zahlungen'!$F51),'Periodische Zahlungen'!$D51,0),"")</f>
        <v/>
      </c>
      <c r="G55" s="32" t="str">
        <f ca="1">IFERROR(IF(AND(MOD(MONTH(G$1)+12-MONTH('Periodische Zahlungen'!$J51),'Periodische Zahlungen'!$I51)=0,G$1&gt;='Periodische Zahlungen'!$J51,G$1&lt;='Periodische Zahlungen'!$F51),'Periodische Zahlungen'!$D51,0),"")</f>
        <v/>
      </c>
      <c r="H55" s="32" t="str">
        <f ca="1">IFERROR(IF(AND(MOD(MONTH(H$1)+12-MONTH('Periodische Zahlungen'!$J51),'Periodische Zahlungen'!$I51)=0,H$1&gt;='Periodische Zahlungen'!$J51,H$1&lt;='Periodische Zahlungen'!$F51),'Periodische Zahlungen'!$D51,0),"")</f>
        <v/>
      </c>
      <c r="I55" s="32" t="str">
        <f ca="1">IFERROR(IF(AND(MOD(MONTH(I$1)+12-MONTH('Periodische Zahlungen'!$J51),'Periodische Zahlungen'!$I51)=0,I$1&gt;='Periodische Zahlungen'!$J51,I$1&lt;='Periodische Zahlungen'!$F51),'Periodische Zahlungen'!$D51,0),"")</f>
        <v/>
      </c>
      <c r="J55" s="32" t="str">
        <f ca="1">IFERROR(IF(AND(MOD(MONTH(J$1)+12-MONTH('Periodische Zahlungen'!$J51),'Periodische Zahlungen'!$I51)=0,J$1&gt;='Periodische Zahlungen'!$J51,J$1&lt;='Periodische Zahlungen'!$F51),'Periodische Zahlungen'!$D51,0),"")</f>
        <v/>
      </c>
      <c r="K55" s="32" t="str">
        <f ca="1">IFERROR(IF(AND(MOD(MONTH(K$1)+12-MONTH('Periodische Zahlungen'!$J51),'Periodische Zahlungen'!$I51)=0,K$1&gt;='Periodische Zahlungen'!$J51,K$1&lt;='Periodische Zahlungen'!$F51),'Periodische Zahlungen'!$D51,0),"")</f>
        <v/>
      </c>
      <c r="L55" s="32" t="str">
        <f ca="1">IFERROR(IF(AND(MOD(MONTH(L$1)+12-MONTH('Periodische Zahlungen'!$J51),'Periodische Zahlungen'!$I51)=0,L$1&gt;='Periodische Zahlungen'!$J51,L$1&lt;='Periodische Zahlungen'!$F51),'Periodische Zahlungen'!$D51,0),"")</f>
        <v/>
      </c>
      <c r="M55" s="32" t="str">
        <f ca="1">IFERROR(IF(AND(MOD(MONTH(M$1)+12-MONTH('Periodische Zahlungen'!$J51),'Periodische Zahlungen'!$I51)=0,M$1&gt;='Periodische Zahlungen'!$J51,M$1&lt;='Periodische Zahlungen'!$F51),'Periodische Zahlungen'!$D51,0),"")</f>
        <v/>
      </c>
      <c r="N55" s="32" t="str">
        <f ca="1">IFERROR(IF(AND(MOD(MONTH(N$1)+12-MONTH('Periodische Zahlungen'!$J51),'Periodische Zahlungen'!$I51)=0,N$1&gt;='Periodische Zahlungen'!$J51,N$1&lt;='Periodische Zahlungen'!$F51),'Periodische Zahlungen'!$D51,0),"")</f>
        <v/>
      </c>
      <c r="O55" s="32" t="str">
        <f ca="1">IFERROR(IF(AND(MOD(MONTH(O$1)+12-MONTH('Periodische Zahlungen'!$J51),'Periodische Zahlungen'!$I51)=0,O$1&gt;='Periodische Zahlungen'!$J51,O$1&lt;='Periodische Zahlungen'!$F51),'Periodische Zahlungen'!$D51,0),"")</f>
        <v/>
      </c>
      <c r="P55" s="32" t="str">
        <f ca="1">IFERROR(IF(AND(MOD(MONTH(P$1)+12-MONTH('Periodische Zahlungen'!$J51),'Periodische Zahlungen'!$I51)=0,P$1&gt;='Periodische Zahlungen'!$J51,P$1&lt;='Periodische Zahlungen'!$F51),'Periodische Zahlungen'!$D51,0),"")</f>
        <v/>
      </c>
      <c r="Q55" s="32" t="str">
        <f ca="1">IFERROR(IF(AND(MOD(MONTH(Q$1)+12-MONTH('Periodische Zahlungen'!$J51),'Periodische Zahlungen'!$I51)=0,Q$1&gt;='Periodische Zahlungen'!$J51,Q$1&lt;='Periodische Zahlungen'!$F51),'Periodische Zahlungen'!$D51,0),"")</f>
        <v/>
      </c>
      <c r="R55" s="32" t="str">
        <f ca="1">IFERROR(IF(AND(MOD(MONTH(R$1)+12-MONTH('Periodische Zahlungen'!$J51),'Periodische Zahlungen'!$I51)=0,R$1&gt;='Periodische Zahlungen'!$J51,R$1&lt;='Periodische Zahlungen'!$F51),'Periodische Zahlungen'!$D51,0),"")</f>
        <v/>
      </c>
      <c r="S55" s="32" t="str">
        <f ca="1">IFERROR(IF(AND(MOD(MONTH(S$1)+12-MONTH('Periodische Zahlungen'!$J51),'Periodische Zahlungen'!$I51)=0,S$1&gt;='Periodische Zahlungen'!$J51,S$1&lt;='Periodische Zahlungen'!$F51),'Periodische Zahlungen'!$D51,0),"")</f>
        <v/>
      </c>
      <c r="T55" s="32" t="str">
        <f ca="1">IFERROR(IF(AND(MOD(MONTH(T$1)+12-MONTH('Periodische Zahlungen'!$J51),'Periodische Zahlungen'!$I51)=0,T$1&gt;='Periodische Zahlungen'!$J51,T$1&lt;='Periodische Zahlungen'!$F51),'Periodische Zahlungen'!$D51,0),"")</f>
        <v/>
      </c>
      <c r="U55" s="32" t="str">
        <f ca="1">IFERROR(IF(AND(MOD(MONTH(U$1)+12-MONTH('Periodische Zahlungen'!$J51),'Periodische Zahlungen'!$I51)=0,U$1&gt;='Periodische Zahlungen'!$J51,U$1&lt;='Periodische Zahlungen'!$F51),'Periodische Zahlungen'!$D51,0),"")</f>
        <v/>
      </c>
      <c r="V55" s="32" t="str">
        <f ca="1">IFERROR(IF(AND(MOD(MONTH(V$1)+12-MONTH('Periodische Zahlungen'!$J51),'Periodische Zahlungen'!$I51)=0,V$1&gt;='Periodische Zahlungen'!$J51,V$1&lt;='Periodische Zahlungen'!$F51),'Periodische Zahlungen'!$D51,0),"")</f>
        <v/>
      </c>
      <c r="W55" s="32" t="str">
        <f ca="1">IFERROR(IF(AND(MOD(MONTH(W$1)+12-MONTH('Periodische Zahlungen'!$J51),'Periodische Zahlungen'!$I51)=0,W$1&gt;='Periodische Zahlungen'!$J51,W$1&lt;='Periodische Zahlungen'!$F51),'Periodische Zahlungen'!$D51,0),"")</f>
        <v/>
      </c>
      <c r="X55" s="32" t="str">
        <f ca="1">IFERROR(IF(AND(MOD(MONTH(X$1)+12-MONTH('Periodische Zahlungen'!$J51),'Periodische Zahlungen'!$I51)=0,X$1&gt;='Periodische Zahlungen'!$J51,X$1&lt;='Periodische Zahlungen'!$F51),'Periodische Zahlungen'!$D51,0),"")</f>
        <v/>
      </c>
      <c r="Y55" s="32" t="str">
        <f ca="1">IFERROR(IF(AND(MOD(MONTH(Y$1)+12-MONTH('Periodische Zahlungen'!$J51),'Periodische Zahlungen'!$I51)=0,Y$1&gt;='Periodische Zahlungen'!$J51,Y$1&lt;='Periodische Zahlungen'!$F51),'Periodische Zahlungen'!$D51,0),"")</f>
        <v/>
      </c>
      <c r="Z55" s="27">
        <f t="shared" ca="1" si="5"/>
        <v>0</v>
      </c>
      <c r="AA55" s="27">
        <f t="shared" ca="1" si="6"/>
        <v>0</v>
      </c>
    </row>
    <row r="56" spans="1:27">
      <c r="A56" s="31" t="str">
        <f>IF('Periodische Zahlungen'!A52&lt;&gt;"",'Periodische Zahlungen'!A52&amp;" ("&amp;'Periodische Zahlungen'!C52&amp;" "&amp;TEXT('Periodische Zahlungen'!D52,"0.00")&amp;" ab "&amp;TEXT('Periodische Zahlungen'!E52,"MMM/JJJJ")&amp;")","")</f>
        <v/>
      </c>
      <c r="B56" s="32" t="str">
        <f ca="1">IFERROR(IF(AND(MOD(MONTH(B$1)+12-MONTH('Periodische Zahlungen'!$J52),'Periodische Zahlungen'!$I52)=0,B$1&gt;='Periodische Zahlungen'!$J52,B$1&lt;='Periodische Zahlungen'!$F52),'Periodische Zahlungen'!$D52,0),"")</f>
        <v/>
      </c>
      <c r="C56" s="32" t="str">
        <f ca="1">IFERROR(IF(AND(MOD(MONTH(C$1)+12-MONTH('Periodische Zahlungen'!$J52),'Periodische Zahlungen'!$I52)=0,C$1&gt;='Periodische Zahlungen'!$J52,C$1&lt;='Periodische Zahlungen'!$F52),'Periodische Zahlungen'!$D52,0),"")</f>
        <v/>
      </c>
      <c r="D56" s="32" t="str">
        <f ca="1">IFERROR(IF(AND(MOD(MONTH(D$1)+12-MONTH('Periodische Zahlungen'!$J52),'Periodische Zahlungen'!$I52)=0,D$1&gt;='Periodische Zahlungen'!$J52,D$1&lt;='Periodische Zahlungen'!$F52),'Periodische Zahlungen'!$D52,0),"")</f>
        <v/>
      </c>
      <c r="E56" s="32" t="str">
        <f ca="1">IFERROR(IF(AND(MOD(MONTH(E$1)+12-MONTH('Periodische Zahlungen'!$J52),'Periodische Zahlungen'!$I52)=0,E$1&gt;='Periodische Zahlungen'!$J52,E$1&lt;='Periodische Zahlungen'!$F52),'Periodische Zahlungen'!$D52,0),"")</f>
        <v/>
      </c>
      <c r="F56" s="32" t="str">
        <f ca="1">IFERROR(IF(AND(MOD(MONTH(F$1)+12-MONTH('Periodische Zahlungen'!$J52),'Periodische Zahlungen'!$I52)=0,F$1&gt;='Periodische Zahlungen'!$J52,F$1&lt;='Periodische Zahlungen'!$F52),'Periodische Zahlungen'!$D52,0),"")</f>
        <v/>
      </c>
      <c r="G56" s="32" t="str">
        <f ca="1">IFERROR(IF(AND(MOD(MONTH(G$1)+12-MONTH('Periodische Zahlungen'!$J52),'Periodische Zahlungen'!$I52)=0,G$1&gt;='Periodische Zahlungen'!$J52,G$1&lt;='Periodische Zahlungen'!$F52),'Periodische Zahlungen'!$D52,0),"")</f>
        <v/>
      </c>
      <c r="H56" s="32" t="str">
        <f ca="1">IFERROR(IF(AND(MOD(MONTH(H$1)+12-MONTH('Periodische Zahlungen'!$J52),'Periodische Zahlungen'!$I52)=0,H$1&gt;='Periodische Zahlungen'!$J52,H$1&lt;='Periodische Zahlungen'!$F52),'Periodische Zahlungen'!$D52,0),"")</f>
        <v/>
      </c>
      <c r="I56" s="32" t="str">
        <f ca="1">IFERROR(IF(AND(MOD(MONTH(I$1)+12-MONTH('Periodische Zahlungen'!$J52),'Periodische Zahlungen'!$I52)=0,I$1&gt;='Periodische Zahlungen'!$J52,I$1&lt;='Periodische Zahlungen'!$F52),'Periodische Zahlungen'!$D52,0),"")</f>
        <v/>
      </c>
      <c r="J56" s="32" t="str">
        <f ca="1">IFERROR(IF(AND(MOD(MONTH(J$1)+12-MONTH('Periodische Zahlungen'!$J52),'Periodische Zahlungen'!$I52)=0,J$1&gt;='Periodische Zahlungen'!$J52,J$1&lt;='Periodische Zahlungen'!$F52),'Periodische Zahlungen'!$D52,0),"")</f>
        <v/>
      </c>
      <c r="K56" s="32" t="str">
        <f ca="1">IFERROR(IF(AND(MOD(MONTH(K$1)+12-MONTH('Periodische Zahlungen'!$J52),'Periodische Zahlungen'!$I52)=0,K$1&gt;='Periodische Zahlungen'!$J52,K$1&lt;='Periodische Zahlungen'!$F52),'Periodische Zahlungen'!$D52,0),"")</f>
        <v/>
      </c>
      <c r="L56" s="32" t="str">
        <f ca="1">IFERROR(IF(AND(MOD(MONTH(L$1)+12-MONTH('Periodische Zahlungen'!$J52),'Periodische Zahlungen'!$I52)=0,L$1&gt;='Periodische Zahlungen'!$J52,L$1&lt;='Periodische Zahlungen'!$F52),'Periodische Zahlungen'!$D52,0),"")</f>
        <v/>
      </c>
      <c r="M56" s="32" t="str">
        <f ca="1">IFERROR(IF(AND(MOD(MONTH(M$1)+12-MONTH('Periodische Zahlungen'!$J52),'Periodische Zahlungen'!$I52)=0,M$1&gt;='Periodische Zahlungen'!$J52,M$1&lt;='Periodische Zahlungen'!$F52),'Periodische Zahlungen'!$D52,0),"")</f>
        <v/>
      </c>
      <c r="N56" s="32" t="str">
        <f ca="1">IFERROR(IF(AND(MOD(MONTH(N$1)+12-MONTH('Periodische Zahlungen'!$J52),'Periodische Zahlungen'!$I52)=0,N$1&gt;='Periodische Zahlungen'!$J52,N$1&lt;='Periodische Zahlungen'!$F52),'Periodische Zahlungen'!$D52,0),"")</f>
        <v/>
      </c>
      <c r="O56" s="32" t="str">
        <f ca="1">IFERROR(IF(AND(MOD(MONTH(O$1)+12-MONTH('Periodische Zahlungen'!$J52),'Periodische Zahlungen'!$I52)=0,O$1&gt;='Periodische Zahlungen'!$J52,O$1&lt;='Periodische Zahlungen'!$F52),'Periodische Zahlungen'!$D52,0),"")</f>
        <v/>
      </c>
      <c r="P56" s="32" t="str">
        <f ca="1">IFERROR(IF(AND(MOD(MONTH(P$1)+12-MONTH('Periodische Zahlungen'!$J52),'Periodische Zahlungen'!$I52)=0,P$1&gt;='Periodische Zahlungen'!$J52,P$1&lt;='Periodische Zahlungen'!$F52),'Periodische Zahlungen'!$D52,0),"")</f>
        <v/>
      </c>
      <c r="Q56" s="32" t="str">
        <f ca="1">IFERROR(IF(AND(MOD(MONTH(Q$1)+12-MONTH('Periodische Zahlungen'!$J52),'Periodische Zahlungen'!$I52)=0,Q$1&gt;='Periodische Zahlungen'!$J52,Q$1&lt;='Periodische Zahlungen'!$F52),'Periodische Zahlungen'!$D52,0),"")</f>
        <v/>
      </c>
      <c r="R56" s="32" t="str">
        <f ca="1">IFERROR(IF(AND(MOD(MONTH(R$1)+12-MONTH('Periodische Zahlungen'!$J52),'Periodische Zahlungen'!$I52)=0,R$1&gt;='Periodische Zahlungen'!$J52,R$1&lt;='Periodische Zahlungen'!$F52),'Periodische Zahlungen'!$D52,0),"")</f>
        <v/>
      </c>
      <c r="S56" s="32" t="str">
        <f ca="1">IFERROR(IF(AND(MOD(MONTH(S$1)+12-MONTH('Periodische Zahlungen'!$J52),'Periodische Zahlungen'!$I52)=0,S$1&gt;='Periodische Zahlungen'!$J52,S$1&lt;='Periodische Zahlungen'!$F52),'Periodische Zahlungen'!$D52,0),"")</f>
        <v/>
      </c>
      <c r="T56" s="32" t="str">
        <f ca="1">IFERROR(IF(AND(MOD(MONTH(T$1)+12-MONTH('Periodische Zahlungen'!$J52),'Periodische Zahlungen'!$I52)=0,T$1&gt;='Periodische Zahlungen'!$J52,T$1&lt;='Periodische Zahlungen'!$F52),'Periodische Zahlungen'!$D52,0),"")</f>
        <v/>
      </c>
      <c r="U56" s="32" t="str">
        <f ca="1">IFERROR(IF(AND(MOD(MONTH(U$1)+12-MONTH('Periodische Zahlungen'!$J52),'Periodische Zahlungen'!$I52)=0,U$1&gt;='Periodische Zahlungen'!$J52,U$1&lt;='Periodische Zahlungen'!$F52),'Periodische Zahlungen'!$D52,0),"")</f>
        <v/>
      </c>
      <c r="V56" s="32" t="str">
        <f ca="1">IFERROR(IF(AND(MOD(MONTH(V$1)+12-MONTH('Periodische Zahlungen'!$J52),'Periodische Zahlungen'!$I52)=0,V$1&gt;='Periodische Zahlungen'!$J52,V$1&lt;='Periodische Zahlungen'!$F52),'Periodische Zahlungen'!$D52,0),"")</f>
        <v/>
      </c>
      <c r="W56" s="32" t="str">
        <f ca="1">IFERROR(IF(AND(MOD(MONTH(W$1)+12-MONTH('Periodische Zahlungen'!$J52),'Periodische Zahlungen'!$I52)=0,W$1&gt;='Periodische Zahlungen'!$J52,W$1&lt;='Periodische Zahlungen'!$F52),'Periodische Zahlungen'!$D52,0),"")</f>
        <v/>
      </c>
      <c r="X56" s="32" t="str">
        <f ca="1">IFERROR(IF(AND(MOD(MONTH(X$1)+12-MONTH('Periodische Zahlungen'!$J52),'Periodische Zahlungen'!$I52)=0,X$1&gt;='Periodische Zahlungen'!$J52,X$1&lt;='Periodische Zahlungen'!$F52),'Periodische Zahlungen'!$D52,0),"")</f>
        <v/>
      </c>
      <c r="Y56" s="32" t="str">
        <f ca="1">IFERROR(IF(AND(MOD(MONTH(Y$1)+12-MONTH('Periodische Zahlungen'!$J52),'Periodische Zahlungen'!$I52)=0,Y$1&gt;='Periodische Zahlungen'!$J52,Y$1&lt;='Periodische Zahlungen'!$F52),'Periodische Zahlungen'!$D52,0),"")</f>
        <v/>
      </c>
      <c r="Z56" s="27">
        <f t="shared" ca="1" si="5"/>
        <v>0</v>
      </c>
      <c r="AA56" s="27">
        <f t="shared" ca="1" si="6"/>
        <v>0</v>
      </c>
    </row>
    <row r="57" spans="1:27">
      <c r="A57" s="31" t="str">
        <f>IF('Periodische Zahlungen'!A53&lt;&gt;"",'Periodische Zahlungen'!A53&amp;" ("&amp;'Periodische Zahlungen'!C53&amp;" "&amp;TEXT('Periodische Zahlungen'!D53,"0.00")&amp;" ab "&amp;TEXT('Periodische Zahlungen'!E53,"MMM/JJJJ")&amp;")","")</f>
        <v/>
      </c>
      <c r="B57" s="32" t="str">
        <f ca="1">IFERROR(IF(AND(MOD(MONTH(B$1)+12-MONTH('Periodische Zahlungen'!$J53),'Periodische Zahlungen'!$I53)=0,B$1&gt;='Periodische Zahlungen'!$J53,B$1&lt;='Periodische Zahlungen'!$F53),'Periodische Zahlungen'!$D53,0),"")</f>
        <v/>
      </c>
      <c r="C57" s="32" t="str">
        <f ca="1">IFERROR(IF(AND(MOD(MONTH(C$1)+12-MONTH('Periodische Zahlungen'!$J53),'Periodische Zahlungen'!$I53)=0,C$1&gt;='Periodische Zahlungen'!$J53,C$1&lt;='Periodische Zahlungen'!$F53),'Periodische Zahlungen'!$D53,0),"")</f>
        <v/>
      </c>
      <c r="D57" s="32" t="str">
        <f ca="1">IFERROR(IF(AND(MOD(MONTH(D$1)+12-MONTH('Periodische Zahlungen'!$J53),'Periodische Zahlungen'!$I53)=0,D$1&gt;='Periodische Zahlungen'!$J53,D$1&lt;='Periodische Zahlungen'!$F53),'Periodische Zahlungen'!$D53,0),"")</f>
        <v/>
      </c>
      <c r="E57" s="32" t="str">
        <f ca="1">IFERROR(IF(AND(MOD(MONTH(E$1)+12-MONTH('Periodische Zahlungen'!$J53),'Periodische Zahlungen'!$I53)=0,E$1&gt;='Periodische Zahlungen'!$J53,E$1&lt;='Periodische Zahlungen'!$F53),'Periodische Zahlungen'!$D53,0),"")</f>
        <v/>
      </c>
      <c r="F57" s="32" t="str">
        <f ca="1">IFERROR(IF(AND(MOD(MONTH(F$1)+12-MONTH('Periodische Zahlungen'!$J53),'Periodische Zahlungen'!$I53)=0,F$1&gt;='Periodische Zahlungen'!$J53,F$1&lt;='Periodische Zahlungen'!$F53),'Periodische Zahlungen'!$D53,0),"")</f>
        <v/>
      </c>
      <c r="G57" s="32" t="str">
        <f ca="1">IFERROR(IF(AND(MOD(MONTH(G$1)+12-MONTH('Periodische Zahlungen'!$J53),'Periodische Zahlungen'!$I53)=0,G$1&gt;='Periodische Zahlungen'!$J53,G$1&lt;='Periodische Zahlungen'!$F53),'Periodische Zahlungen'!$D53,0),"")</f>
        <v/>
      </c>
      <c r="H57" s="32" t="str">
        <f ca="1">IFERROR(IF(AND(MOD(MONTH(H$1)+12-MONTH('Periodische Zahlungen'!$J53),'Periodische Zahlungen'!$I53)=0,H$1&gt;='Periodische Zahlungen'!$J53,H$1&lt;='Periodische Zahlungen'!$F53),'Periodische Zahlungen'!$D53,0),"")</f>
        <v/>
      </c>
      <c r="I57" s="32" t="str">
        <f ca="1">IFERROR(IF(AND(MOD(MONTH(I$1)+12-MONTH('Periodische Zahlungen'!$J53),'Periodische Zahlungen'!$I53)=0,I$1&gt;='Periodische Zahlungen'!$J53,I$1&lt;='Periodische Zahlungen'!$F53),'Periodische Zahlungen'!$D53,0),"")</f>
        <v/>
      </c>
      <c r="J57" s="32" t="str">
        <f ca="1">IFERROR(IF(AND(MOD(MONTH(J$1)+12-MONTH('Periodische Zahlungen'!$J53),'Periodische Zahlungen'!$I53)=0,J$1&gt;='Periodische Zahlungen'!$J53,J$1&lt;='Periodische Zahlungen'!$F53),'Periodische Zahlungen'!$D53,0),"")</f>
        <v/>
      </c>
      <c r="K57" s="32" t="str">
        <f ca="1">IFERROR(IF(AND(MOD(MONTH(K$1)+12-MONTH('Periodische Zahlungen'!$J53),'Periodische Zahlungen'!$I53)=0,K$1&gt;='Periodische Zahlungen'!$J53,K$1&lt;='Periodische Zahlungen'!$F53),'Periodische Zahlungen'!$D53,0),"")</f>
        <v/>
      </c>
      <c r="L57" s="32" t="str">
        <f ca="1">IFERROR(IF(AND(MOD(MONTH(L$1)+12-MONTH('Periodische Zahlungen'!$J53),'Periodische Zahlungen'!$I53)=0,L$1&gt;='Periodische Zahlungen'!$J53,L$1&lt;='Periodische Zahlungen'!$F53),'Periodische Zahlungen'!$D53,0),"")</f>
        <v/>
      </c>
      <c r="M57" s="32" t="str">
        <f ca="1">IFERROR(IF(AND(MOD(MONTH(M$1)+12-MONTH('Periodische Zahlungen'!$J53),'Periodische Zahlungen'!$I53)=0,M$1&gt;='Periodische Zahlungen'!$J53,M$1&lt;='Periodische Zahlungen'!$F53),'Periodische Zahlungen'!$D53,0),"")</f>
        <v/>
      </c>
      <c r="N57" s="32" t="str">
        <f ca="1">IFERROR(IF(AND(MOD(MONTH(N$1)+12-MONTH('Periodische Zahlungen'!$J53),'Periodische Zahlungen'!$I53)=0,N$1&gt;='Periodische Zahlungen'!$J53,N$1&lt;='Periodische Zahlungen'!$F53),'Periodische Zahlungen'!$D53,0),"")</f>
        <v/>
      </c>
      <c r="O57" s="32" t="str">
        <f ca="1">IFERROR(IF(AND(MOD(MONTH(O$1)+12-MONTH('Periodische Zahlungen'!$J53),'Periodische Zahlungen'!$I53)=0,O$1&gt;='Periodische Zahlungen'!$J53,O$1&lt;='Periodische Zahlungen'!$F53),'Periodische Zahlungen'!$D53,0),"")</f>
        <v/>
      </c>
      <c r="P57" s="32" t="str">
        <f ca="1">IFERROR(IF(AND(MOD(MONTH(P$1)+12-MONTH('Periodische Zahlungen'!$J53),'Periodische Zahlungen'!$I53)=0,P$1&gt;='Periodische Zahlungen'!$J53,P$1&lt;='Periodische Zahlungen'!$F53),'Periodische Zahlungen'!$D53,0),"")</f>
        <v/>
      </c>
      <c r="Q57" s="32" t="str">
        <f ca="1">IFERROR(IF(AND(MOD(MONTH(Q$1)+12-MONTH('Periodische Zahlungen'!$J53),'Periodische Zahlungen'!$I53)=0,Q$1&gt;='Periodische Zahlungen'!$J53,Q$1&lt;='Periodische Zahlungen'!$F53),'Periodische Zahlungen'!$D53,0),"")</f>
        <v/>
      </c>
      <c r="R57" s="32" t="str">
        <f ca="1">IFERROR(IF(AND(MOD(MONTH(R$1)+12-MONTH('Periodische Zahlungen'!$J53),'Periodische Zahlungen'!$I53)=0,R$1&gt;='Periodische Zahlungen'!$J53,R$1&lt;='Periodische Zahlungen'!$F53),'Periodische Zahlungen'!$D53,0),"")</f>
        <v/>
      </c>
      <c r="S57" s="32" t="str">
        <f ca="1">IFERROR(IF(AND(MOD(MONTH(S$1)+12-MONTH('Periodische Zahlungen'!$J53),'Periodische Zahlungen'!$I53)=0,S$1&gt;='Periodische Zahlungen'!$J53,S$1&lt;='Periodische Zahlungen'!$F53),'Periodische Zahlungen'!$D53,0),"")</f>
        <v/>
      </c>
      <c r="T57" s="32" t="str">
        <f ca="1">IFERROR(IF(AND(MOD(MONTH(T$1)+12-MONTH('Periodische Zahlungen'!$J53),'Periodische Zahlungen'!$I53)=0,T$1&gt;='Periodische Zahlungen'!$J53,T$1&lt;='Periodische Zahlungen'!$F53),'Periodische Zahlungen'!$D53,0),"")</f>
        <v/>
      </c>
      <c r="U57" s="32" t="str">
        <f ca="1">IFERROR(IF(AND(MOD(MONTH(U$1)+12-MONTH('Periodische Zahlungen'!$J53),'Periodische Zahlungen'!$I53)=0,U$1&gt;='Periodische Zahlungen'!$J53,U$1&lt;='Periodische Zahlungen'!$F53),'Periodische Zahlungen'!$D53,0),"")</f>
        <v/>
      </c>
      <c r="V57" s="32" t="str">
        <f ca="1">IFERROR(IF(AND(MOD(MONTH(V$1)+12-MONTH('Periodische Zahlungen'!$J53),'Periodische Zahlungen'!$I53)=0,V$1&gt;='Periodische Zahlungen'!$J53,V$1&lt;='Periodische Zahlungen'!$F53),'Periodische Zahlungen'!$D53,0),"")</f>
        <v/>
      </c>
      <c r="W57" s="32" t="str">
        <f ca="1">IFERROR(IF(AND(MOD(MONTH(W$1)+12-MONTH('Periodische Zahlungen'!$J53),'Periodische Zahlungen'!$I53)=0,W$1&gt;='Periodische Zahlungen'!$J53,W$1&lt;='Periodische Zahlungen'!$F53),'Periodische Zahlungen'!$D53,0),"")</f>
        <v/>
      </c>
      <c r="X57" s="32" t="str">
        <f ca="1">IFERROR(IF(AND(MOD(MONTH(X$1)+12-MONTH('Periodische Zahlungen'!$J53),'Periodische Zahlungen'!$I53)=0,X$1&gt;='Periodische Zahlungen'!$J53,X$1&lt;='Periodische Zahlungen'!$F53),'Periodische Zahlungen'!$D53,0),"")</f>
        <v/>
      </c>
      <c r="Y57" s="32" t="str">
        <f ca="1">IFERROR(IF(AND(MOD(MONTH(Y$1)+12-MONTH('Periodische Zahlungen'!$J53),'Periodische Zahlungen'!$I53)=0,Y$1&gt;='Periodische Zahlungen'!$J53,Y$1&lt;='Periodische Zahlungen'!$F53),'Periodische Zahlungen'!$D53,0),"")</f>
        <v/>
      </c>
      <c r="Z57" s="27">
        <f t="shared" ca="1" si="5"/>
        <v>0</v>
      </c>
      <c r="AA57" s="27">
        <f t="shared" ca="1" si="6"/>
        <v>0</v>
      </c>
    </row>
    <row r="58" spans="1:27">
      <c r="A58" s="31" t="str">
        <f>IF('Periodische Zahlungen'!A54&lt;&gt;"",'Periodische Zahlungen'!A54&amp;" ("&amp;'Periodische Zahlungen'!C54&amp;" "&amp;TEXT('Periodische Zahlungen'!D54,"0.00")&amp;" ab "&amp;TEXT('Periodische Zahlungen'!E54,"MMM/JJJJ")&amp;")","")</f>
        <v/>
      </c>
      <c r="B58" s="32" t="str">
        <f ca="1">IFERROR(IF(AND(MOD(MONTH(B$1)+12-MONTH('Periodische Zahlungen'!$J54),'Periodische Zahlungen'!$I54)=0,B$1&gt;='Periodische Zahlungen'!$J54,B$1&lt;='Periodische Zahlungen'!$F54),'Periodische Zahlungen'!$D54,0),"")</f>
        <v/>
      </c>
      <c r="C58" s="32" t="str">
        <f ca="1">IFERROR(IF(AND(MOD(MONTH(C$1)+12-MONTH('Periodische Zahlungen'!$J54),'Periodische Zahlungen'!$I54)=0,C$1&gt;='Periodische Zahlungen'!$J54,C$1&lt;='Periodische Zahlungen'!$F54),'Periodische Zahlungen'!$D54,0),"")</f>
        <v/>
      </c>
      <c r="D58" s="32" t="str">
        <f ca="1">IFERROR(IF(AND(MOD(MONTH(D$1)+12-MONTH('Periodische Zahlungen'!$J54),'Periodische Zahlungen'!$I54)=0,D$1&gt;='Periodische Zahlungen'!$J54,D$1&lt;='Periodische Zahlungen'!$F54),'Periodische Zahlungen'!$D54,0),"")</f>
        <v/>
      </c>
      <c r="E58" s="32" t="str">
        <f ca="1">IFERROR(IF(AND(MOD(MONTH(E$1)+12-MONTH('Periodische Zahlungen'!$J54),'Periodische Zahlungen'!$I54)=0,E$1&gt;='Periodische Zahlungen'!$J54,E$1&lt;='Periodische Zahlungen'!$F54),'Periodische Zahlungen'!$D54,0),"")</f>
        <v/>
      </c>
      <c r="F58" s="32" t="str">
        <f ca="1">IFERROR(IF(AND(MOD(MONTH(F$1)+12-MONTH('Periodische Zahlungen'!$J54),'Periodische Zahlungen'!$I54)=0,F$1&gt;='Periodische Zahlungen'!$J54,F$1&lt;='Periodische Zahlungen'!$F54),'Periodische Zahlungen'!$D54,0),"")</f>
        <v/>
      </c>
      <c r="G58" s="32" t="str">
        <f ca="1">IFERROR(IF(AND(MOD(MONTH(G$1)+12-MONTH('Periodische Zahlungen'!$J54),'Periodische Zahlungen'!$I54)=0,G$1&gt;='Periodische Zahlungen'!$J54,G$1&lt;='Periodische Zahlungen'!$F54),'Periodische Zahlungen'!$D54,0),"")</f>
        <v/>
      </c>
      <c r="H58" s="32" t="str">
        <f ca="1">IFERROR(IF(AND(MOD(MONTH(H$1)+12-MONTH('Periodische Zahlungen'!$J54),'Periodische Zahlungen'!$I54)=0,H$1&gt;='Periodische Zahlungen'!$J54,H$1&lt;='Periodische Zahlungen'!$F54),'Periodische Zahlungen'!$D54,0),"")</f>
        <v/>
      </c>
      <c r="I58" s="32" t="str">
        <f ca="1">IFERROR(IF(AND(MOD(MONTH(I$1)+12-MONTH('Periodische Zahlungen'!$J54),'Periodische Zahlungen'!$I54)=0,I$1&gt;='Periodische Zahlungen'!$J54,I$1&lt;='Periodische Zahlungen'!$F54),'Periodische Zahlungen'!$D54,0),"")</f>
        <v/>
      </c>
      <c r="J58" s="32" t="str">
        <f ca="1">IFERROR(IF(AND(MOD(MONTH(J$1)+12-MONTH('Periodische Zahlungen'!$J54),'Periodische Zahlungen'!$I54)=0,J$1&gt;='Periodische Zahlungen'!$J54,J$1&lt;='Periodische Zahlungen'!$F54),'Periodische Zahlungen'!$D54,0),"")</f>
        <v/>
      </c>
      <c r="K58" s="32" t="str">
        <f ca="1">IFERROR(IF(AND(MOD(MONTH(K$1)+12-MONTH('Periodische Zahlungen'!$J54),'Periodische Zahlungen'!$I54)=0,K$1&gt;='Periodische Zahlungen'!$J54,K$1&lt;='Periodische Zahlungen'!$F54),'Periodische Zahlungen'!$D54,0),"")</f>
        <v/>
      </c>
      <c r="L58" s="32" t="str">
        <f ca="1">IFERROR(IF(AND(MOD(MONTH(L$1)+12-MONTH('Periodische Zahlungen'!$J54),'Periodische Zahlungen'!$I54)=0,L$1&gt;='Periodische Zahlungen'!$J54,L$1&lt;='Periodische Zahlungen'!$F54),'Periodische Zahlungen'!$D54,0),"")</f>
        <v/>
      </c>
      <c r="M58" s="32" t="str">
        <f ca="1">IFERROR(IF(AND(MOD(MONTH(M$1)+12-MONTH('Periodische Zahlungen'!$J54),'Periodische Zahlungen'!$I54)=0,M$1&gt;='Periodische Zahlungen'!$J54,M$1&lt;='Periodische Zahlungen'!$F54),'Periodische Zahlungen'!$D54,0),"")</f>
        <v/>
      </c>
      <c r="N58" s="32" t="str">
        <f ca="1">IFERROR(IF(AND(MOD(MONTH(N$1)+12-MONTH('Periodische Zahlungen'!$J54),'Periodische Zahlungen'!$I54)=0,N$1&gt;='Periodische Zahlungen'!$J54,N$1&lt;='Periodische Zahlungen'!$F54),'Periodische Zahlungen'!$D54,0),"")</f>
        <v/>
      </c>
      <c r="O58" s="32" t="str">
        <f ca="1">IFERROR(IF(AND(MOD(MONTH(O$1)+12-MONTH('Periodische Zahlungen'!$J54),'Periodische Zahlungen'!$I54)=0,O$1&gt;='Periodische Zahlungen'!$J54,O$1&lt;='Periodische Zahlungen'!$F54),'Periodische Zahlungen'!$D54,0),"")</f>
        <v/>
      </c>
      <c r="P58" s="32" t="str">
        <f ca="1">IFERROR(IF(AND(MOD(MONTH(P$1)+12-MONTH('Periodische Zahlungen'!$J54),'Periodische Zahlungen'!$I54)=0,P$1&gt;='Periodische Zahlungen'!$J54,P$1&lt;='Periodische Zahlungen'!$F54),'Periodische Zahlungen'!$D54,0),"")</f>
        <v/>
      </c>
      <c r="Q58" s="32" t="str">
        <f ca="1">IFERROR(IF(AND(MOD(MONTH(Q$1)+12-MONTH('Periodische Zahlungen'!$J54),'Periodische Zahlungen'!$I54)=0,Q$1&gt;='Periodische Zahlungen'!$J54,Q$1&lt;='Periodische Zahlungen'!$F54),'Periodische Zahlungen'!$D54,0),"")</f>
        <v/>
      </c>
      <c r="R58" s="32" t="str">
        <f ca="1">IFERROR(IF(AND(MOD(MONTH(R$1)+12-MONTH('Periodische Zahlungen'!$J54),'Periodische Zahlungen'!$I54)=0,R$1&gt;='Periodische Zahlungen'!$J54,R$1&lt;='Periodische Zahlungen'!$F54),'Periodische Zahlungen'!$D54,0),"")</f>
        <v/>
      </c>
      <c r="S58" s="32" t="str">
        <f ca="1">IFERROR(IF(AND(MOD(MONTH(S$1)+12-MONTH('Periodische Zahlungen'!$J54),'Periodische Zahlungen'!$I54)=0,S$1&gt;='Periodische Zahlungen'!$J54,S$1&lt;='Periodische Zahlungen'!$F54),'Periodische Zahlungen'!$D54,0),"")</f>
        <v/>
      </c>
      <c r="T58" s="32" t="str">
        <f ca="1">IFERROR(IF(AND(MOD(MONTH(T$1)+12-MONTH('Periodische Zahlungen'!$J54),'Periodische Zahlungen'!$I54)=0,T$1&gt;='Periodische Zahlungen'!$J54,T$1&lt;='Periodische Zahlungen'!$F54),'Periodische Zahlungen'!$D54,0),"")</f>
        <v/>
      </c>
      <c r="U58" s="32" t="str">
        <f ca="1">IFERROR(IF(AND(MOD(MONTH(U$1)+12-MONTH('Periodische Zahlungen'!$J54),'Periodische Zahlungen'!$I54)=0,U$1&gt;='Periodische Zahlungen'!$J54,U$1&lt;='Periodische Zahlungen'!$F54),'Periodische Zahlungen'!$D54,0),"")</f>
        <v/>
      </c>
      <c r="V58" s="32" t="str">
        <f ca="1">IFERROR(IF(AND(MOD(MONTH(V$1)+12-MONTH('Periodische Zahlungen'!$J54),'Periodische Zahlungen'!$I54)=0,V$1&gt;='Periodische Zahlungen'!$J54,V$1&lt;='Periodische Zahlungen'!$F54),'Periodische Zahlungen'!$D54,0),"")</f>
        <v/>
      </c>
      <c r="W58" s="32" t="str">
        <f ca="1">IFERROR(IF(AND(MOD(MONTH(W$1)+12-MONTH('Periodische Zahlungen'!$J54),'Periodische Zahlungen'!$I54)=0,W$1&gt;='Periodische Zahlungen'!$J54,W$1&lt;='Periodische Zahlungen'!$F54),'Periodische Zahlungen'!$D54,0),"")</f>
        <v/>
      </c>
      <c r="X58" s="32" t="str">
        <f ca="1">IFERROR(IF(AND(MOD(MONTH(X$1)+12-MONTH('Periodische Zahlungen'!$J54),'Periodische Zahlungen'!$I54)=0,X$1&gt;='Periodische Zahlungen'!$J54,X$1&lt;='Periodische Zahlungen'!$F54),'Periodische Zahlungen'!$D54,0),"")</f>
        <v/>
      </c>
      <c r="Y58" s="32" t="str">
        <f ca="1">IFERROR(IF(AND(MOD(MONTH(Y$1)+12-MONTH('Periodische Zahlungen'!$J54),'Periodische Zahlungen'!$I54)=0,Y$1&gt;='Periodische Zahlungen'!$J54,Y$1&lt;='Periodische Zahlungen'!$F54),'Periodische Zahlungen'!$D54,0),"")</f>
        <v/>
      </c>
      <c r="Z58" s="27">
        <f t="shared" ca="1" si="5"/>
        <v>0</v>
      </c>
      <c r="AA58" s="27">
        <f t="shared" ca="1" si="6"/>
        <v>0</v>
      </c>
    </row>
    <row r="59" spans="1:27">
      <c r="A59" s="31" t="str">
        <f>IF('Periodische Zahlungen'!A55&lt;&gt;"",'Periodische Zahlungen'!A55&amp;" ("&amp;'Periodische Zahlungen'!C55&amp;" "&amp;TEXT('Periodische Zahlungen'!D55,"0.00")&amp;" ab "&amp;TEXT('Periodische Zahlungen'!E55,"MMM/JJJJ")&amp;")","")</f>
        <v/>
      </c>
      <c r="B59" s="32" t="str">
        <f ca="1">IFERROR(IF(AND(MOD(MONTH(B$1)+12-MONTH('Periodische Zahlungen'!$J55),'Periodische Zahlungen'!$I55)=0,B$1&gt;='Periodische Zahlungen'!$J55,B$1&lt;='Periodische Zahlungen'!$F55),'Periodische Zahlungen'!$D55,0),"")</f>
        <v/>
      </c>
      <c r="C59" s="32" t="str">
        <f ca="1">IFERROR(IF(AND(MOD(MONTH(C$1)+12-MONTH('Periodische Zahlungen'!$J55),'Periodische Zahlungen'!$I55)=0,C$1&gt;='Periodische Zahlungen'!$J55,C$1&lt;='Periodische Zahlungen'!$F55),'Periodische Zahlungen'!$D55,0),"")</f>
        <v/>
      </c>
      <c r="D59" s="32" t="str">
        <f ca="1">IFERROR(IF(AND(MOD(MONTH(D$1)+12-MONTH('Periodische Zahlungen'!$J55),'Periodische Zahlungen'!$I55)=0,D$1&gt;='Periodische Zahlungen'!$J55,D$1&lt;='Periodische Zahlungen'!$F55),'Periodische Zahlungen'!$D55,0),"")</f>
        <v/>
      </c>
      <c r="E59" s="32" t="str">
        <f ca="1">IFERROR(IF(AND(MOD(MONTH(E$1)+12-MONTH('Periodische Zahlungen'!$J55),'Periodische Zahlungen'!$I55)=0,E$1&gt;='Periodische Zahlungen'!$J55,E$1&lt;='Periodische Zahlungen'!$F55),'Periodische Zahlungen'!$D55,0),"")</f>
        <v/>
      </c>
      <c r="F59" s="32" t="str">
        <f ca="1">IFERROR(IF(AND(MOD(MONTH(F$1)+12-MONTH('Periodische Zahlungen'!$J55),'Periodische Zahlungen'!$I55)=0,F$1&gt;='Periodische Zahlungen'!$J55,F$1&lt;='Periodische Zahlungen'!$F55),'Periodische Zahlungen'!$D55,0),"")</f>
        <v/>
      </c>
      <c r="G59" s="32" t="str">
        <f ca="1">IFERROR(IF(AND(MOD(MONTH(G$1)+12-MONTH('Periodische Zahlungen'!$J55),'Periodische Zahlungen'!$I55)=0,G$1&gt;='Periodische Zahlungen'!$J55,G$1&lt;='Periodische Zahlungen'!$F55),'Periodische Zahlungen'!$D55,0),"")</f>
        <v/>
      </c>
      <c r="H59" s="32" t="str">
        <f ca="1">IFERROR(IF(AND(MOD(MONTH(H$1)+12-MONTH('Periodische Zahlungen'!$J55),'Periodische Zahlungen'!$I55)=0,H$1&gt;='Periodische Zahlungen'!$J55,H$1&lt;='Periodische Zahlungen'!$F55),'Periodische Zahlungen'!$D55,0),"")</f>
        <v/>
      </c>
      <c r="I59" s="32" t="str">
        <f ca="1">IFERROR(IF(AND(MOD(MONTH(I$1)+12-MONTH('Periodische Zahlungen'!$J55),'Periodische Zahlungen'!$I55)=0,I$1&gt;='Periodische Zahlungen'!$J55,I$1&lt;='Periodische Zahlungen'!$F55),'Periodische Zahlungen'!$D55,0),"")</f>
        <v/>
      </c>
      <c r="J59" s="32" t="str">
        <f ca="1">IFERROR(IF(AND(MOD(MONTH(J$1)+12-MONTH('Periodische Zahlungen'!$J55),'Periodische Zahlungen'!$I55)=0,J$1&gt;='Periodische Zahlungen'!$J55,J$1&lt;='Periodische Zahlungen'!$F55),'Periodische Zahlungen'!$D55,0),"")</f>
        <v/>
      </c>
      <c r="K59" s="32" t="str">
        <f ca="1">IFERROR(IF(AND(MOD(MONTH(K$1)+12-MONTH('Periodische Zahlungen'!$J55),'Periodische Zahlungen'!$I55)=0,K$1&gt;='Periodische Zahlungen'!$J55,K$1&lt;='Periodische Zahlungen'!$F55),'Periodische Zahlungen'!$D55,0),"")</f>
        <v/>
      </c>
      <c r="L59" s="32" t="str">
        <f ca="1">IFERROR(IF(AND(MOD(MONTH(L$1)+12-MONTH('Periodische Zahlungen'!$J55),'Periodische Zahlungen'!$I55)=0,L$1&gt;='Periodische Zahlungen'!$J55,L$1&lt;='Periodische Zahlungen'!$F55),'Periodische Zahlungen'!$D55,0),"")</f>
        <v/>
      </c>
      <c r="M59" s="32" t="str">
        <f ca="1">IFERROR(IF(AND(MOD(MONTH(M$1)+12-MONTH('Periodische Zahlungen'!$J55),'Periodische Zahlungen'!$I55)=0,M$1&gt;='Periodische Zahlungen'!$J55,M$1&lt;='Periodische Zahlungen'!$F55),'Periodische Zahlungen'!$D55,0),"")</f>
        <v/>
      </c>
      <c r="N59" s="32" t="str">
        <f ca="1">IFERROR(IF(AND(MOD(MONTH(N$1)+12-MONTH('Periodische Zahlungen'!$J55),'Periodische Zahlungen'!$I55)=0,N$1&gt;='Periodische Zahlungen'!$J55,N$1&lt;='Periodische Zahlungen'!$F55),'Periodische Zahlungen'!$D55,0),"")</f>
        <v/>
      </c>
      <c r="O59" s="32" t="str">
        <f ca="1">IFERROR(IF(AND(MOD(MONTH(O$1)+12-MONTH('Periodische Zahlungen'!$J55),'Periodische Zahlungen'!$I55)=0,O$1&gt;='Periodische Zahlungen'!$J55,O$1&lt;='Periodische Zahlungen'!$F55),'Periodische Zahlungen'!$D55,0),"")</f>
        <v/>
      </c>
      <c r="P59" s="32" t="str">
        <f ca="1">IFERROR(IF(AND(MOD(MONTH(P$1)+12-MONTH('Periodische Zahlungen'!$J55),'Periodische Zahlungen'!$I55)=0,P$1&gt;='Periodische Zahlungen'!$J55,P$1&lt;='Periodische Zahlungen'!$F55),'Periodische Zahlungen'!$D55,0),"")</f>
        <v/>
      </c>
      <c r="Q59" s="32" t="str">
        <f ca="1">IFERROR(IF(AND(MOD(MONTH(Q$1)+12-MONTH('Periodische Zahlungen'!$J55),'Periodische Zahlungen'!$I55)=0,Q$1&gt;='Periodische Zahlungen'!$J55,Q$1&lt;='Periodische Zahlungen'!$F55),'Periodische Zahlungen'!$D55,0),"")</f>
        <v/>
      </c>
      <c r="R59" s="32" t="str">
        <f ca="1">IFERROR(IF(AND(MOD(MONTH(R$1)+12-MONTH('Periodische Zahlungen'!$J55),'Periodische Zahlungen'!$I55)=0,R$1&gt;='Periodische Zahlungen'!$J55,R$1&lt;='Periodische Zahlungen'!$F55),'Periodische Zahlungen'!$D55,0),"")</f>
        <v/>
      </c>
      <c r="S59" s="32" t="str">
        <f ca="1">IFERROR(IF(AND(MOD(MONTH(S$1)+12-MONTH('Periodische Zahlungen'!$J55),'Periodische Zahlungen'!$I55)=0,S$1&gt;='Periodische Zahlungen'!$J55,S$1&lt;='Periodische Zahlungen'!$F55),'Periodische Zahlungen'!$D55,0),"")</f>
        <v/>
      </c>
      <c r="T59" s="32" t="str">
        <f ca="1">IFERROR(IF(AND(MOD(MONTH(T$1)+12-MONTH('Periodische Zahlungen'!$J55),'Periodische Zahlungen'!$I55)=0,T$1&gt;='Periodische Zahlungen'!$J55,T$1&lt;='Periodische Zahlungen'!$F55),'Periodische Zahlungen'!$D55,0),"")</f>
        <v/>
      </c>
      <c r="U59" s="32" t="str">
        <f ca="1">IFERROR(IF(AND(MOD(MONTH(U$1)+12-MONTH('Periodische Zahlungen'!$J55),'Periodische Zahlungen'!$I55)=0,U$1&gt;='Periodische Zahlungen'!$J55,U$1&lt;='Periodische Zahlungen'!$F55),'Periodische Zahlungen'!$D55,0),"")</f>
        <v/>
      </c>
      <c r="V59" s="32" t="str">
        <f ca="1">IFERROR(IF(AND(MOD(MONTH(V$1)+12-MONTH('Periodische Zahlungen'!$J55),'Periodische Zahlungen'!$I55)=0,V$1&gt;='Periodische Zahlungen'!$J55,V$1&lt;='Periodische Zahlungen'!$F55),'Periodische Zahlungen'!$D55,0),"")</f>
        <v/>
      </c>
      <c r="W59" s="32" t="str">
        <f ca="1">IFERROR(IF(AND(MOD(MONTH(W$1)+12-MONTH('Periodische Zahlungen'!$J55),'Periodische Zahlungen'!$I55)=0,W$1&gt;='Periodische Zahlungen'!$J55,W$1&lt;='Periodische Zahlungen'!$F55),'Periodische Zahlungen'!$D55,0),"")</f>
        <v/>
      </c>
      <c r="X59" s="32" t="str">
        <f ca="1">IFERROR(IF(AND(MOD(MONTH(X$1)+12-MONTH('Periodische Zahlungen'!$J55),'Periodische Zahlungen'!$I55)=0,X$1&gt;='Periodische Zahlungen'!$J55,X$1&lt;='Periodische Zahlungen'!$F55),'Periodische Zahlungen'!$D55,0),"")</f>
        <v/>
      </c>
      <c r="Y59" s="32" t="str">
        <f ca="1">IFERROR(IF(AND(MOD(MONTH(Y$1)+12-MONTH('Periodische Zahlungen'!$J55),'Periodische Zahlungen'!$I55)=0,Y$1&gt;='Periodische Zahlungen'!$J55,Y$1&lt;='Periodische Zahlungen'!$F55),'Periodische Zahlungen'!$D55,0),"")</f>
        <v/>
      </c>
      <c r="Z59" s="27">
        <f t="shared" ca="1" si="5"/>
        <v>0</v>
      </c>
      <c r="AA59" s="27">
        <f t="shared" ca="1" si="6"/>
        <v>0</v>
      </c>
    </row>
    <row r="60" spans="1:27">
      <c r="A60" s="31" t="str">
        <f>IF('Periodische Zahlungen'!A56&lt;&gt;"",'Periodische Zahlungen'!A56&amp;" ("&amp;'Periodische Zahlungen'!C56&amp;" "&amp;TEXT('Periodische Zahlungen'!D56,"0.00")&amp;" ab "&amp;TEXT('Periodische Zahlungen'!E56,"MMM/JJJJ")&amp;")","")</f>
        <v/>
      </c>
      <c r="B60" s="32" t="str">
        <f ca="1">IFERROR(IF(AND(MOD(MONTH(B$1)+12-MONTH('Periodische Zahlungen'!$J56),'Periodische Zahlungen'!$I56)=0,B$1&gt;='Periodische Zahlungen'!$J56,B$1&lt;='Periodische Zahlungen'!$F56),'Periodische Zahlungen'!$D56,0),"")</f>
        <v/>
      </c>
      <c r="C60" s="32" t="str">
        <f ca="1">IFERROR(IF(AND(MOD(MONTH(C$1)+12-MONTH('Periodische Zahlungen'!$J56),'Periodische Zahlungen'!$I56)=0,C$1&gt;='Periodische Zahlungen'!$J56,C$1&lt;='Periodische Zahlungen'!$F56),'Periodische Zahlungen'!$D56,0),"")</f>
        <v/>
      </c>
      <c r="D60" s="32" t="str">
        <f ca="1">IFERROR(IF(AND(MOD(MONTH(D$1)+12-MONTH('Periodische Zahlungen'!$J56),'Periodische Zahlungen'!$I56)=0,D$1&gt;='Periodische Zahlungen'!$J56,D$1&lt;='Periodische Zahlungen'!$F56),'Periodische Zahlungen'!$D56,0),"")</f>
        <v/>
      </c>
      <c r="E60" s="32" t="str">
        <f ca="1">IFERROR(IF(AND(MOD(MONTH(E$1)+12-MONTH('Periodische Zahlungen'!$J56),'Periodische Zahlungen'!$I56)=0,E$1&gt;='Periodische Zahlungen'!$J56,E$1&lt;='Periodische Zahlungen'!$F56),'Periodische Zahlungen'!$D56,0),"")</f>
        <v/>
      </c>
      <c r="F60" s="32" t="str">
        <f ca="1">IFERROR(IF(AND(MOD(MONTH(F$1)+12-MONTH('Periodische Zahlungen'!$J56),'Periodische Zahlungen'!$I56)=0,F$1&gt;='Periodische Zahlungen'!$J56,F$1&lt;='Periodische Zahlungen'!$F56),'Periodische Zahlungen'!$D56,0),"")</f>
        <v/>
      </c>
      <c r="G60" s="32" t="str">
        <f ca="1">IFERROR(IF(AND(MOD(MONTH(G$1)+12-MONTH('Periodische Zahlungen'!$J56),'Periodische Zahlungen'!$I56)=0,G$1&gt;='Periodische Zahlungen'!$J56,G$1&lt;='Periodische Zahlungen'!$F56),'Periodische Zahlungen'!$D56,0),"")</f>
        <v/>
      </c>
      <c r="H60" s="32" t="str">
        <f ca="1">IFERROR(IF(AND(MOD(MONTH(H$1)+12-MONTH('Periodische Zahlungen'!$J56),'Periodische Zahlungen'!$I56)=0,H$1&gt;='Periodische Zahlungen'!$J56,H$1&lt;='Periodische Zahlungen'!$F56),'Periodische Zahlungen'!$D56,0),"")</f>
        <v/>
      </c>
      <c r="I60" s="32" t="str">
        <f ca="1">IFERROR(IF(AND(MOD(MONTH(I$1)+12-MONTH('Periodische Zahlungen'!$J56),'Periodische Zahlungen'!$I56)=0,I$1&gt;='Periodische Zahlungen'!$J56,I$1&lt;='Periodische Zahlungen'!$F56),'Periodische Zahlungen'!$D56,0),"")</f>
        <v/>
      </c>
      <c r="J60" s="32" t="str">
        <f ca="1">IFERROR(IF(AND(MOD(MONTH(J$1)+12-MONTH('Periodische Zahlungen'!$J56),'Periodische Zahlungen'!$I56)=0,J$1&gt;='Periodische Zahlungen'!$J56,J$1&lt;='Periodische Zahlungen'!$F56),'Periodische Zahlungen'!$D56,0),"")</f>
        <v/>
      </c>
      <c r="K60" s="32" t="str">
        <f ca="1">IFERROR(IF(AND(MOD(MONTH(K$1)+12-MONTH('Periodische Zahlungen'!$J56),'Periodische Zahlungen'!$I56)=0,K$1&gt;='Periodische Zahlungen'!$J56,K$1&lt;='Periodische Zahlungen'!$F56),'Periodische Zahlungen'!$D56,0),"")</f>
        <v/>
      </c>
      <c r="L60" s="32" t="str">
        <f ca="1">IFERROR(IF(AND(MOD(MONTH(L$1)+12-MONTH('Periodische Zahlungen'!$J56),'Periodische Zahlungen'!$I56)=0,L$1&gt;='Periodische Zahlungen'!$J56,L$1&lt;='Periodische Zahlungen'!$F56),'Periodische Zahlungen'!$D56,0),"")</f>
        <v/>
      </c>
      <c r="M60" s="32" t="str">
        <f ca="1">IFERROR(IF(AND(MOD(MONTH(M$1)+12-MONTH('Periodische Zahlungen'!$J56),'Periodische Zahlungen'!$I56)=0,M$1&gt;='Periodische Zahlungen'!$J56,M$1&lt;='Periodische Zahlungen'!$F56),'Periodische Zahlungen'!$D56,0),"")</f>
        <v/>
      </c>
      <c r="N60" s="32" t="str">
        <f ca="1">IFERROR(IF(AND(MOD(MONTH(N$1)+12-MONTH('Periodische Zahlungen'!$J56),'Periodische Zahlungen'!$I56)=0,N$1&gt;='Periodische Zahlungen'!$J56,N$1&lt;='Periodische Zahlungen'!$F56),'Periodische Zahlungen'!$D56,0),"")</f>
        <v/>
      </c>
      <c r="O60" s="32" t="str">
        <f ca="1">IFERROR(IF(AND(MOD(MONTH(O$1)+12-MONTH('Periodische Zahlungen'!$J56),'Periodische Zahlungen'!$I56)=0,O$1&gt;='Periodische Zahlungen'!$J56,O$1&lt;='Periodische Zahlungen'!$F56),'Periodische Zahlungen'!$D56,0),"")</f>
        <v/>
      </c>
      <c r="P60" s="32" t="str">
        <f ca="1">IFERROR(IF(AND(MOD(MONTH(P$1)+12-MONTH('Periodische Zahlungen'!$J56),'Periodische Zahlungen'!$I56)=0,P$1&gt;='Periodische Zahlungen'!$J56,P$1&lt;='Periodische Zahlungen'!$F56),'Periodische Zahlungen'!$D56,0),"")</f>
        <v/>
      </c>
      <c r="Q60" s="32" t="str">
        <f ca="1">IFERROR(IF(AND(MOD(MONTH(Q$1)+12-MONTH('Periodische Zahlungen'!$J56),'Periodische Zahlungen'!$I56)=0,Q$1&gt;='Periodische Zahlungen'!$J56,Q$1&lt;='Periodische Zahlungen'!$F56),'Periodische Zahlungen'!$D56,0),"")</f>
        <v/>
      </c>
      <c r="R60" s="32" t="str">
        <f ca="1">IFERROR(IF(AND(MOD(MONTH(R$1)+12-MONTH('Periodische Zahlungen'!$J56),'Periodische Zahlungen'!$I56)=0,R$1&gt;='Periodische Zahlungen'!$J56,R$1&lt;='Periodische Zahlungen'!$F56),'Periodische Zahlungen'!$D56,0),"")</f>
        <v/>
      </c>
      <c r="S60" s="32" t="str">
        <f ca="1">IFERROR(IF(AND(MOD(MONTH(S$1)+12-MONTH('Periodische Zahlungen'!$J56),'Periodische Zahlungen'!$I56)=0,S$1&gt;='Periodische Zahlungen'!$J56,S$1&lt;='Periodische Zahlungen'!$F56),'Periodische Zahlungen'!$D56,0),"")</f>
        <v/>
      </c>
      <c r="T60" s="32" t="str">
        <f ca="1">IFERROR(IF(AND(MOD(MONTH(T$1)+12-MONTH('Periodische Zahlungen'!$J56),'Periodische Zahlungen'!$I56)=0,T$1&gt;='Periodische Zahlungen'!$J56,T$1&lt;='Periodische Zahlungen'!$F56),'Periodische Zahlungen'!$D56,0),"")</f>
        <v/>
      </c>
      <c r="U60" s="32" t="str">
        <f ca="1">IFERROR(IF(AND(MOD(MONTH(U$1)+12-MONTH('Periodische Zahlungen'!$J56),'Periodische Zahlungen'!$I56)=0,U$1&gt;='Periodische Zahlungen'!$J56,U$1&lt;='Periodische Zahlungen'!$F56),'Periodische Zahlungen'!$D56,0),"")</f>
        <v/>
      </c>
      <c r="V60" s="32" t="str">
        <f ca="1">IFERROR(IF(AND(MOD(MONTH(V$1)+12-MONTH('Periodische Zahlungen'!$J56),'Periodische Zahlungen'!$I56)=0,V$1&gt;='Periodische Zahlungen'!$J56,V$1&lt;='Periodische Zahlungen'!$F56),'Periodische Zahlungen'!$D56,0),"")</f>
        <v/>
      </c>
      <c r="W60" s="32" t="str">
        <f ca="1">IFERROR(IF(AND(MOD(MONTH(W$1)+12-MONTH('Periodische Zahlungen'!$J56),'Periodische Zahlungen'!$I56)=0,W$1&gt;='Periodische Zahlungen'!$J56,W$1&lt;='Periodische Zahlungen'!$F56),'Periodische Zahlungen'!$D56,0),"")</f>
        <v/>
      </c>
      <c r="X60" s="32" t="str">
        <f ca="1">IFERROR(IF(AND(MOD(MONTH(X$1)+12-MONTH('Periodische Zahlungen'!$J56),'Periodische Zahlungen'!$I56)=0,X$1&gt;='Periodische Zahlungen'!$J56,X$1&lt;='Periodische Zahlungen'!$F56),'Periodische Zahlungen'!$D56,0),"")</f>
        <v/>
      </c>
      <c r="Y60" s="32" t="str">
        <f ca="1">IFERROR(IF(AND(MOD(MONTH(Y$1)+12-MONTH('Periodische Zahlungen'!$J56),'Periodische Zahlungen'!$I56)=0,Y$1&gt;='Periodische Zahlungen'!$J56,Y$1&lt;='Periodische Zahlungen'!$F56),'Periodische Zahlungen'!$D56,0),"")</f>
        <v/>
      </c>
      <c r="Z60" s="27">
        <f t="shared" ca="1" si="5"/>
        <v>0</v>
      </c>
      <c r="AA60" s="27">
        <f t="shared" ca="1" si="6"/>
        <v>0</v>
      </c>
    </row>
    <row r="61" spans="1:27">
      <c r="A61" s="31" t="str">
        <f>IF('Periodische Zahlungen'!A57&lt;&gt;"",'Periodische Zahlungen'!A57&amp;" ("&amp;'Periodische Zahlungen'!C57&amp;" "&amp;TEXT('Periodische Zahlungen'!D57,"0.00")&amp;" ab "&amp;TEXT('Periodische Zahlungen'!E57,"MMM/JJJJ")&amp;")","")</f>
        <v/>
      </c>
      <c r="B61" s="32" t="str">
        <f ca="1">IFERROR(IF(AND(MOD(MONTH(B$1)+12-MONTH('Periodische Zahlungen'!$J57),'Periodische Zahlungen'!$I57)=0,B$1&gt;='Periodische Zahlungen'!$J57,B$1&lt;='Periodische Zahlungen'!$F57),'Periodische Zahlungen'!$D57,0),"")</f>
        <v/>
      </c>
      <c r="C61" s="32" t="str">
        <f ca="1">IFERROR(IF(AND(MOD(MONTH(C$1)+12-MONTH('Periodische Zahlungen'!$J57),'Periodische Zahlungen'!$I57)=0,C$1&gt;='Periodische Zahlungen'!$J57,C$1&lt;='Periodische Zahlungen'!$F57),'Periodische Zahlungen'!$D57,0),"")</f>
        <v/>
      </c>
      <c r="D61" s="32" t="str">
        <f ca="1">IFERROR(IF(AND(MOD(MONTH(D$1)+12-MONTH('Periodische Zahlungen'!$J57),'Periodische Zahlungen'!$I57)=0,D$1&gt;='Periodische Zahlungen'!$J57,D$1&lt;='Periodische Zahlungen'!$F57),'Periodische Zahlungen'!$D57,0),"")</f>
        <v/>
      </c>
      <c r="E61" s="32" t="str">
        <f ca="1">IFERROR(IF(AND(MOD(MONTH(E$1)+12-MONTH('Periodische Zahlungen'!$J57),'Periodische Zahlungen'!$I57)=0,E$1&gt;='Periodische Zahlungen'!$J57,E$1&lt;='Periodische Zahlungen'!$F57),'Periodische Zahlungen'!$D57,0),"")</f>
        <v/>
      </c>
      <c r="F61" s="32" t="str">
        <f ca="1">IFERROR(IF(AND(MOD(MONTH(F$1)+12-MONTH('Periodische Zahlungen'!$J57),'Periodische Zahlungen'!$I57)=0,F$1&gt;='Periodische Zahlungen'!$J57,F$1&lt;='Periodische Zahlungen'!$F57),'Periodische Zahlungen'!$D57,0),"")</f>
        <v/>
      </c>
      <c r="G61" s="32" t="str">
        <f ca="1">IFERROR(IF(AND(MOD(MONTH(G$1)+12-MONTH('Periodische Zahlungen'!$J57),'Periodische Zahlungen'!$I57)=0,G$1&gt;='Periodische Zahlungen'!$J57,G$1&lt;='Periodische Zahlungen'!$F57),'Periodische Zahlungen'!$D57,0),"")</f>
        <v/>
      </c>
      <c r="H61" s="32" t="str">
        <f ca="1">IFERROR(IF(AND(MOD(MONTH(H$1)+12-MONTH('Periodische Zahlungen'!$J57),'Periodische Zahlungen'!$I57)=0,H$1&gt;='Periodische Zahlungen'!$J57,H$1&lt;='Periodische Zahlungen'!$F57),'Periodische Zahlungen'!$D57,0),"")</f>
        <v/>
      </c>
      <c r="I61" s="32" t="str">
        <f ca="1">IFERROR(IF(AND(MOD(MONTH(I$1)+12-MONTH('Periodische Zahlungen'!$J57),'Periodische Zahlungen'!$I57)=0,I$1&gt;='Periodische Zahlungen'!$J57,I$1&lt;='Periodische Zahlungen'!$F57),'Periodische Zahlungen'!$D57,0),"")</f>
        <v/>
      </c>
      <c r="J61" s="32" t="str">
        <f ca="1">IFERROR(IF(AND(MOD(MONTH(J$1)+12-MONTH('Periodische Zahlungen'!$J57),'Periodische Zahlungen'!$I57)=0,J$1&gt;='Periodische Zahlungen'!$J57,J$1&lt;='Periodische Zahlungen'!$F57),'Periodische Zahlungen'!$D57,0),"")</f>
        <v/>
      </c>
      <c r="K61" s="32" t="str">
        <f ca="1">IFERROR(IF(AND(MOD(MONTH(K$1)+12-MONTH('Periodische Zahlungen'!$J57),'Periodische Zahlungen'!$I57)=0,K$1&gt;='Periodische Zahlungen'!$J57,K$1&lt;='Periodische Zahlungen'!$F57),'Periodische Zahlungen'!$D57,0),"")</f>
        <v/>
      </c>
      <c r="L61" s="32" t="str">
        <f ca="1">IFERROR(IF(AND(MOD(MONTH(L$1)+12-MONTH('Periodische Zahlungen'!$J57),'Periodische Zahlungen'!$I57)=0,L$1&gt;='Periodische Zahlungen'!$J57,L$1&lt;='Periodische Zahlungen'!$F57),'Periodische Zahlungen'!$D57,0),"")</f>
        <v/>
      </c>
      <c r="M61" s="32" t="str">
        <f ca="1">IFERROR(IF(AND(MOD(MONTH(M$1)+12-MONTH('Periodische Zahlungen'!$J57),'Periodische Zahlungen'!$I57)=0,M$1&gt;='Periodische Zahlungen'!$J57,M$1&lt;='Periodische Zahlungen'!$F57),'Periodische Zahlungen'!$D57,0),"")</f>
        <v/>
      </c>
      <c r="N61" s="32" t="str">
        <f ca="1">IFERROR(IF(AND(MOD(MONTH(N$1)+12-MONTH('Periodische Zahlungen'!$J57),'Periodische Zahlungen'!$I57)=0,N$1&gt;='Periodische Zahlungen'!$J57,N$1&lt;='Periodische Zahlungen'!$F57),'Periodische Zahlungen'!$D57,0),"")</f>
        <v/>
      </c>
      <c r="O61" s="32" t="str">
        <f ca="1">IFERROR(IF(AND(MOD(MONTH(O$1)+12-MONTH('Periodische Zahlungen'!$J57),'Periodische Zahlungen'!$I57)=0,O$1&gt;='Periodische Zahlungen'!$J57,O$1&lt;='Periodische Zahlungen'!$F57),'Periodische Zahlungen'!$D57,0),"")</f>
        <v/>
      </c>
      <c r="P61" s="32" t="str">
        <f ca="1">IFERROR(IF(AND(MOD(MONTH(P$1)+12-MONTH('Periodische Zahlungen'!$J57),'Periodische Zahlungen'!$I57)=0,P$1&gt;='Periodische Zahlungen'!$J57,P$1&lt;='Periodische Zahlungen'!$F57),'Periodische Zahlungen'!$D57,0),"")</f>
        <v/>
      </c>
      <c r="Q61" s="32" t="str">
        <f ca="1">IFERROR(IF(AND(MOD(MONTH(Q$1)+12-MONTH('Periodische Zahlungen'!$J57),'Periodische Zahlungen'!$I57)=0,Q$1&gt;='Periodische Zahlungen'!$J57,Q$1&lt;='Periodische Zahlungen'!$F57),'Periodische Zahlungen'!$D57,0),"")</f>
        <v/>
      </c>
      <c r="R61" s="32" t="str">
        <f ca="1">IFERROR(IF(AND(MOD(MONTH(R$1)+12-MONTH('Periodische Zahlungen'!$J57),'Periodische Zahlungen'!$I57)=0,R$1&gt;='Periodische Zahlungen'!$J57,R$1&lt;='Periodische Zahlungen'!$F57),'Periodische Zahlungen'!$D57,0),"")</f>
        <v/>
      </c>
      <c r="S61" s="32" t="str">
        <f ca="1">IFERROR(IF(AND(MOD(MONTH(S$1)+12-MONTH('Periodische Zahlungen'!$J57),'Periodische Zahlungen'!$I57)=0,S$1&gt;='Periodische Zahlungen'!$J57,S$1&lt;='Periodische Zahlungen'!$F57),'Periodische Zahlungen'!$D57,0),"")</f>
        <v/>
      </c>
      <c r="T61" s="32" t="str">
        <f ca="1">IFERROR(IF(AND(MOD(MONTH(T$1)+12-MONTH('Periodische Zahlungen'!$J57),'Periodische Zahlungen'!$I57)=0,T$1&gt;='Periodische Zahlungen'!$J57,T$1&lt;='Periodische Zahlungen'!$F57),'Periodische Zahlungen'!$D57,0),"")</f>
        <v/>
      </c>
      <c r="U61" s="32" t="str">
        <f ca="1">IFERROR(IF(AND(MOD(MONTH(U$1)+12-MONTH('Periodische Zahlungen'!$J57),'Periodische Zahlungen'!$I57)=0,U$1&gt;='Periodische Zahlungen'!$J57,U$1&lt;='Periodische Zahlungen'!$F57),'Periodische Zahlungen'!$D57,0),"")</f>
        <v/>
      </c>
      <c r="V61" s="32" t="str">
        <f ca="1">IFERROR(IF(AND(MOD(MONTH(V$1)+12-MONTH('Periodische Zahlungen'!$J57),'Periodische Zahlungen'!$I57)=0,V$1&gt;='Periodische Zahlungen'!$J57,V$1&lt;='Periodische Zahlungen'!$F57),'Periodische Zahlungen'!$D57,0),"")</f>
        <v/>
      </c>
      <c r="W61" s="32" t="str">
        <f ca="1">IFERROR(IF(AND(MOD(MONTH(W$1)+12-MONTH('Periodische Zahlungen'!$J57),'Periodische Zahlungen'!$I57)=0,W$1&gt;='Periodische Zahlungen'!$J57,W$1&lt;='Periodische Zahlungen'!$F57),'Periodische Zahlungen'!$D57,0),"")</f>
        <v/>
      </c>
      <c r="X61" s="32" t="str">
        <f ca="1">IFERROR(IF(AND(MOD(MONTH(X$1)+12-MONTH('Periodische Zahlungen'!$J57),'Periodische Zahlungen'!$I57)=0,X$1&gt;='Periodische Zahlungen'!$J57,X$1&lt;='Periodische Zahlungen'!$F57),'Periodische Zahlungen'!$D57,0),"")</f>
        <v/>
      </c>
      <c r="Y61" s="32" t="str">
        <f ca="1">IFERROR(IF(AND(MOD(MONTH(Y$1)+12-MONTH('Periodische Zahlungen'!$J57),'Periodische Zahlungen'!$I57)=0,Y$1&gt;='Periodische Zahlungen'!$J57,Y$1&lt;='Periodische Zahlungen'!$F57),'Periodische Zahlungen'!$D57,0),"")</f>
        <v/>
      </c>
      <c r="Z61" s="27">
        <f t="shared" ca="1" si="5"/>
        <v>0</v>
      </c>
      <c r="AA61" s="27">
        <f t="shared" ca="1" si="6"/>
        <v>0</v>
      </c>
    </row>
    <row r="62" spans="1:27">
      <c r="A62" s="31" t="str">
        <f>IF('Periodische Zahlungen'!A58&lt;&gt;"",'Periodische Zahlungen'!A58&amp;" ("&amp;'Periodische Zahlungen'!C58&amp;" "&amp;TEXT('Periodische Zahlungen'!D58,"0.00")&amp;" ab "&amp;TEXT('Periodische Zahlungen'!E58,"MMM/JJJJ")&amp;")","")</f>
        <v/>
      </c>
      <c r="B62" s="32" t="str">
        <f ca="1">IFERROR(IF(AND(MOD(MONTH(B$1)+12-MONTH('Periodische Zahlungen'!$J58),'Periodische Zahlungen'!$I58)=0,B$1&gt;='Periodische Zahlungen'!$J58,B$1&lt;='Periodische Zahlungen'!$F58),'Periodische Zahlungen'!$D58,0),"")</f>
        <v/>
      </c>
      <c r="C62" s="32" t="str">
        <f ca="1">IFERROR(IF(AND(MOD(MONTH(C$1)+12-MONTH('Periodische Zahlungen'!$J58),'Periodische Zahlungen'!$I58)=0,C$1&gt;='Periodische Zahlungen'!$J58,C$1&lt;='Periodische Zahlungen'!$F58),'Periodische Zahlungen'!$D58,0),"")</f>
        <v/>
      </c>
      <c r="D62" s="32" t="str">
        <f ca="1">IFERROR(IF(AND(MOD(MONTH(D$1)+12-MONTH('Periodische Zahlungen'!$J58),'Periodische Zahlungen'!$I58)=0,D$1&gt;='Periodische Zahlungen'!$J58,D$1&lt;='Periodische Zahlungen'!$F58),'Periodische Zahlungen'!$D58,0),"")</f>
        <v/>
      </c>
      <c r="E62" s="32" t="str">
        <f ca="1">IFERROR(IF(AND(MOD(MONTH(E$1)+12-MONTH('Periodische Zahlungen'!$J58),'Periodische Zahlungen'!$I58)=0,E$1&gt;='Periodische Zahlungen'!$J58,E$1&lt;='Periodische Zahlungen'!$F58),'Periodische Zahlungen'!$D58,0),"")</f>
        <v/>
      </c>
      <c r="F62" s="32" t="str">
        <f ca="1">IFERROR(IF(AND(MOD(MONTH(F$1)+12-MONTH('Periodische Zahlungen'!$J58),'Periodische Zahlungen'!$I58)=0,F$1&gt;='Periodische Zahlungen'!$J58,F$1&lt;='Periodische Zahlungen'!$F58),'Periodische Zahlungen'!$D58,0),"")</f>
        <v/>
      </c>
      <c r="G62" s="32" t="str">
        <f ca="1">IFERROR(IF(AND(MOD(MONTH(G$1)+12-MONTH('Periodische Zahlungen'!$J58),'Periodische Zahlungen'!$I58)=0,G$1&gt;='Periodische Zahlungen'!$J58,G$1&lt;='Periodische Zahlungen'!$F58),'Periodische Zahlungen'!$D58,0),"")</f>
        <v/>
      </c>
      <c r="H62" s="32" t="str">
        <f ca="1">IFERROR(IF(AND(MOD(MONTH(H$1)+12-MONTH('Periodische Zahlungen'!$J58),'Periodische Zahlungen'!$I58)=0,H$1&gt;='Periodische Zahlungen'!$J58,H$1&lt;='Periodische Zahlungen'!$F58),'Periodische Zahlungen'!$D58,0),"")</f>
        <v/>
      </c>
      <c r="I62" s="32" t="str">
        <f ca="1">IFERROR(IF(AND(MOD(MONTH(I$1)+12-MONTH('Periodische Zahlungen'!$J58),'Periodische Zahlungen'!$I58)=0,I$1&gt;='Periodische Zahlungen'!$J58,I$1&lt;='Periodische Zahlungen'!$F58),'Periodische Zahlungen'!$D58,0),"")</f>
        <v/>
      </c>
      <c r="J62" s="32" t="str">
        <f ca="1">IFERROR(IF(AND(MOD(MONTH(J$1)+12-MONTH('Periodische Zahlungen'!$J58),'Periodische Zahlungen'!$I58)=0,J$1&gt;='Periodische Zahlungen'!$J58,J$1&lt;='Periodische Zahlungen'!$F58),'Periodische Zahlungen'!$D58,0),"")</f>
        <v/>
      </c>
      <c r="K62" s="32" t="str">
        <f ca="1">IFERROR(IF(AND(MOD(MONTH(K$1)+12-MONTH('Periodische Zahlungen'!$J58),'Periodische Zahlungen'!$I58)=0,K$1&gt;='Periodische Zahlungen'!$J58,K$1&lt;='Periodische Zahlungen'!$F58),'Periodische Zahlungen'!$D58,0),"")</f>
        <v/>
      </c>
      <c r="L62" s="32" t="str">
        <f ca="1">IFERROR(IF(AND(MOD(MONTH(L$1)+12-MONTH('Periodische Zahlungen'!$J58),'Periodische Zahlungen'!$I58)=0,L$1&gt;='Periodische Zahlungen'!$J58,L$1&lt;='Periodische Zahlungen'!$F58),'Periodische Zahlungen'!$D58,0),"")</f>
        <v/>
      </c>
      <c r="M62" s="32" t="str">
        <f ca="1">IFERROR(IF(AND(MOD(MONTH(M$1)+12-MONTH('Periodische Zahlungen'!$J58),'Periodische Zahlungen'!$I58)=0,M$1&gt;='Periodische Zahlungen'!$J58,M$1&lt;='Periodische Zahlungen'!$F58),'Periodische Zahlungen'!$D58,0),"")</f>
        <v/>
      </c>
      <c r="N62" s="32" t="str">
        <f ca="1">IFERROR(IF(AND(MOD(MONTH(N$1)+12-MONTH('Periodische Zahlungen'!$J58),'Periodische Zahlungen'!$I58)=0,N$1&gt;='Periodische Zahlungen'!$J58,N$1&lt;='Periodische Zahlungen'!$F58),'Periodische Zahlungen'!$D58,0),"")</f>
        <v/>
      </c>
      <c r="O62" s="32" t="str">
        <f ca="1">IFERROR(IF(AND(MOD(MONTH(O$1)+12-MONTH('Periodische Zahlungen'!$J58),'Periodische Zahlungen'!$I58)=0,O$1&gt;='Periodische Zahlungen'!$J58,O$1&lt;='Periodische Zahlungen'!$F58),'Periodische Zahlungen'!$D58,0),"")</f>
        <v/>
      </c>
      <c r="P62" s="32" t="str">
        <f ca="1">IFERROR(IF(AND(MOD(MONTH(P$1)+12-MONTH('Periodische Zahlungen'!$J58),'Periodische Zahlungen'!$I58)=0,P$1&gt;='Periodische Zahlungen'!$J58,P$1&lt;='Periodische Zahlungen'!$F58),'Periodische Zahlungen'!$D58,0),"")</f>
        <v/>
      </c>
      <c r="Q62" s="32" t="str">
        <f ca="1">IFERROR(IF(AND(MOD(MONTH(Q$1)+12-MONTH('Periodische Zahlungen'!$J58),'Periodische Zahlungen'!$I58)=0,Q$1&gt;='Periodische Zahlungen'!$J58,Q$1&lt;='Periodische Zahlungen'!$F58),'Periodische Zahlungen'!$D58,0),"")</f>
        <v/>
      </c>
      <c r="R62" s="32" t="str">
        <f ca="1">IFERROR(IF(AND(MOD(MONTH(R$1)+12-MONTH('Periodische Zahlungen'!$J58),'Periodische Zahlungen'!$I58)=0,R$1&gt;='Periodische Zahlungen'!$J58,R$1&lt;='Periodische Zahlungen'!$F58),'Periodische Zahlungen'!$D58,0),"")</f>
        <v/>
      </c>
      <c r="S62" s="32" t="str">
        <f ca="1">IFERROR(IF(AND(MOD(MONTH(S$1)+12-MONTH('Periodische Zahlungen'!$J58),'Periodische Zahlungen'!$I58)=0,S$1&gt;='Periodische Zahlungen'!$J58,S$1&lt;='Periodische Zahlungen'!$F58),'Periodische Zahlungen'!$D58,0),"")</f>
        <v/>
      </c>
      <c r="T62" s="32" t="str">
        <f ca="1">IFERROR(IF(AND(MOD(MONTH(T$1)+12-MONTH('Periodische Zahlungen'!$J58),'Periodische Zahlungen'!$I58)=0,T$1&gt;='Periodische Zahlungen'!$J58,T$1&lt;='Periodische Zahlungen'!$F58),'Periodische Zahlungen'!$D58,0),"")</f>
        <v/>
      </c>
      <c r="U62" s="32" t="str">
        <f ca="1">IFERROR(IF(AND(MOD(MONTH(U$1)+12-MONTH('Periodische Zahlungen'!$J58),'Periodische Zahlungen'!$I58)=0,U$1&gt;='Periodische Zahlungen'!$J58,U$1&lt;='Periodische Zahlungen'!$F58),'Periodische Zahlungen'!$D58,0),"")</f>
        <v/>
      </c>
      <c r="V62" s="32" t="str">
        <f ca="1">IFERROR(IF(AND(MOD(MONTH(V$1)+12-MONTH('Periodische Zahlungen'!$J58),'Periodische Zahlungen'!$I58)=0,V$1&gt;='Periodische Zahlungen'!$J58,V$1&lt;='Periodische Zahlungen'!$F58),'Periodische Zahlungen'!$D58,0),"")</f>
        <v/>
      </c>
      <c r="W62" s="32" t="str">
        <f ca="1">IFERROR(IF(AND(MOD(MONTH(W$1)+12-MONTH('Periodische Zahlungen'!$J58),'Periodische Zahlungen'!$I58)=0,W$1&gt;='Periodische Zahlungen'!$J58,W$1&lt;='Periodische Zahlungen'!$F58),'Periodische Zahlungen'!$D58,0),"")</f>
        <v/>
      </c>
      <c r="X62" s="32" t="str">
        <f ca="1">IFERROR(IF(AND(MOD(MONTH(X$1)+12-MONTH('Periodische Zahlungen'!$J58),'Periodische Zahlungen'!$I58)=0,X$1&gt;='Periodische Zahlungen'!$J58,X$1&lt;='Periodische Zahlungen'!$F58),'Periodische Zahlungen'!$D58,0),"")</f>
        <v/>
      </c>
      <c r="Y62" s="32" t="str">
        <f ca="1">IFERROR(IF(AND(MOD(MONTH(Y$1)+12-MONTH('Periodische Zahlungen'!$J58),'Periodische Zahlungen'!$I58)=0,Y$1&gt;='Periodische Zahlungen'!$J58,Y$1&lt;='Periodische Zahlungen'!$F58),'Periodische Zahlungen'!$D58,0),"")</f>
        <v/>
      </c>
      <c r="Z62" s="27">
        <f t="shared" ca="1" si="5"/>
        <v>0</v>
      </c>
      <c r="AA62" s="27">
        <f t="shared" ca="1" si="6"/>
        <v>0</v>
      </c>
    </row>
    <row r="63" spans="1:27">
      <c r="A63" s="31" t="str">
        <f>IF('Periodische Zahlungen'!A59&lt;&gt;"",'Periodische Zahlungen'!A59&amp;" ("&amp;'Periodische Zahlungen'!C59&amp;" "&amp;TEXT('Periodische Zahlungen'!D59,"0.00")&amp;" ab "&amp;TEXT('Periodische Zahlungen'!E59,"MMM/JJJJ")&amp;")","")</f>
        <v/>
      </c>
      <c r="B63" s="32" t="str">
        <f ca="1">IFERROR(IF(AND(MOD(MONTH(B$1)+12-MONTH('Periodische Zahlungen'!$J59),'Periodische Zahlungen'!$I59)=0,B$1&gt;='Periodische Zahlungen'!$J59,B$1&lt;='Periodische Zahlungen'!$F59),'Periodische Zahlungen'!$D59,0),"")</f>
        <v/>
      </c>
      <c r="C63" s="32" t="str">
        <f ca="1">IFERROR(IF(AND(MOD(MONTH(C$1)+12-MONTH('Periodische Zahlungen'!$J59),'Periodische Zahlungen'!$I59)=0,C$1&gt;='Periodische Zahlungen'!$J59,C$1&lt;='Periodische Zahlungen'!$F59),'Periodische Zahlungen'!$D59,0),"")</f>
        <v/>
      </c>
      <c r="D63" s="32" t="str">
        <f ca="1">IFERROR(IF(AND(MOD(MONTH(D$1)+12-MONTH('Periodische Zahlungen'!$J59),'Periodische Zahlungen'!$I59)=0,D$1&gt;='Periodische Zahlungen'!$J59,D$1&lt;='Periodische Zahlungen'!$F59),'Periodische Zahlungen'!$D59,0),"")</f>
        <v/>
      </c>
      <c r="E63" s="32" t="str">
        <f ca="1">IFERROR(IF(AND(MOD(MONTH(E$1)+12-MONTH('Periodische Zahlungen'!$J59),'Periodische Zahlungen'!$I59)=0,E$1&gt;='Periodische Zahlungen'!$J59,E$1&lt;='Periodische Zahlungen'!$F59),'Periodische Zahlungen'!$D59,0),"")</f>
        <v/>
      </c>
      <c r="F63" s="32" t="str">
        <f ca="1">IFERROR(IF(AND(MOD(MONTH(F$1)+12-MONTH('Periodische Zahlungen'!$J59),'Periodische Zahlungen'!$I59)=0,F$1&gt;='Periodische Zahlungen'!$J59,F$1&lt;='Periodische Zahlungen'!$F59),'Periodische Zahlungen'!$D59,0),"")</f>
        <v/>
      </c>
      <c r="G63" s="32" t="str">
        <f ca="1">IFERROR(IF(AND(MOD(MONTH(G$1)+12-MONTH('Periodische Zahlungen'!$J59),'Periodische Zahlungen'!$I59)=0,G$1&gt;='Periodische Zahlungen'!$J59,G$1&lt;='Periodische Zahlungen'!$F59),'Periodische Zahlungen'!$D59,0),"")</f>
        <v/>
      </c>
      <c r="H63" s="32" t="str">
        <f ca="1">IFERROR(IF(AND(MOD(MONTH(H$1)+12-MONTH('Periodische Zahlungen'!$J59),'Periodische Zahlungen'!$I59)=0,H$1&gt;='Periodische Zahlungen'!$J59,H$1&lt;='Periodische Zahlungen'!$F59),'Periodische Zahlungen'!$D59,0),"")</f>
        <v/>
      </c>
      <c r="I63" s="32" t="str">
        <f ca="1">IFERROR(IF(AND(MOD(MONTH(I$1)+12-MONTH('Periodische Zahlungen'!$J59),'Periodische Zahlungen'!$I59)=0,I$1&gt;='Periodische Zahlungen'!$J59,I$1&lt;='Periodische Zahlungen'!$F59),'Periodische Zahlungen'!$D59,0),"")</f>
        <v/>
      </c>
      <c r="J63" s="32" t="str">
        <f ca="1">IFERROR(IF(AND(MOD(MONTH(J$1)+12-MONTH('Periodische Zahlungen'!$J59),'Periodische Zahlungen'!$I59)=0,J$1&gt;='Periodische Zahlungen'!$J59,J$1&lt;='Periodische Zahlungen'!$F59),'Periodische Zahlungen'!$D59,0),"")</f>
        <v/>
      </c>
      <c r="K63" s="32" t="str">
        <f ca="1">IFERROR(IF(AND(MOD(MONTH(K$1)+12-MONTH('Periodische Zahlungen'!$J59),'Periodische Zahlungen'!$I59)=0,K$1&gt;='Periodische Zahlungen'!$J59,K$1&lt;='Periodische Zahlungen'!$F59),'Periodische Zahlungen'!$D59,0),"")</f>
        <v/>
      </c>
      <c r="L63" s="32" t="str">
        <f ca="1">IFERROR(IF(AND(MOD(MONTH(L$1)+12-MONTH('Periodische Zahlungen'!$J59),'Periodische Zahlungen'!$I59)=0,L$1&gt;='Periodische Zahlungen'!$J59,L$1&lt;='Periodische Zahlungen'!$F59),'Periodische Zahlungen'!$D59,0),"")</f>
        <v/>
      </c>
      <c r="M63" s="32" t="str">
        <f ca="1">IFERROR(IF(AND(MOD(MONTH(M$1)+12-MONTH('Periodische Zahlungen'!$J59),'Periodische Zahlungen'!$I59)=0,M$1&gt;='Periodische Zahlungen'!$J59,M$1&lt;='Periodische Zahlungen'!$F59),'Periodische Zahlungen'!$D59,0),"")</f>
        <v/>
      </c>
      <c r="N63" s="32" t="str">
        <f ca="1">IFERROR(IF(AND(MOD(MONTH(N$1)+12-MONTH('Periodische Zahlungen'!$J59),'Periodische Zahlungen'!$I59)=0,N$1&gt;='Periodische Zahlungen'!$J59,N$1&lt;='Periodische Zahlungen'!$F59),'Periodische Zahlungen'!$D59,0),"")</f>
        <v/>
      </c>
      <c r="O63" s="32" t="str">
        <f ca="1">IFERROR(IF(AND(MOD(MONTH(O$1)+12-MONTH('Periodische Zahlungen'!$J59),'Periodische Zahlungen'!$I59)=0,O$1&gt;='Periodische Zahlungen'!$J59,O$1&lt;='Periodische Zahlungen'!$F59),'Periodische Zahlungen'!$D59,0),"")</f>
        <v/>
      </c>
      <c r="P63" s="32" t="str">
        <f ca="1">IFERROR(IF(AND(MOD(MONTH(P$1)+12-MONTH('Periodische Zahlungen'!$J59),'Periodische Zahlungen'!$I59)=0,P$1&gt;='Periodische Zahlungen'!$J59,P$1&lt;='Periodische Zahlungen'!$F59),'Periodische Zahlungen'!$D59,0),"")</f>
        <v/>
      </c>
      <c r="Q63" s="32" t="str">
        <f ca="1">IFERROR(IF(AND(MOD(MONTH(Q$1)+12-MONTH('Periodische Zahlungen'!$J59),'Periodische Zahlungen'!$I59)=0,Q$1&gt;='Periodische Zahlungen'!$J59,Q$1&lt;='Periodische Zahlungen'!$F59),'Periodische Zahlungen'!$D59,0),"")</f>
        <v/>
      </c>
      <c r="R63" s="32" t="str">
        <f ca="1">IFERROR(IF(AND(MOD(MONTH(R$1)+12-MONTH('Periodische Zahlungen'!$J59),'Periodische Zahlungen'!$I59)=0,R$1&gt;='Periodische Zahlungen'!$J59,R$1&lt;='Periodische Zahlungen'!$F59),'Periodische Zahlungen'!$D59,0),"")</f>
        <v/>
      </c>
      <c r="S63" s="32" t="str">
        <f ca="1">IFERROR(IF(AND(MOD(MONTH(S$1)+12-MONTH('Periodische Zahlungen'!$J59),'Periodische Zahlungen'!$I59)=0,S$1&gt;='Periodische Zahlungen'!$J59,S$1&lt;='Periodische Zahlungen'!$F59),'Periodische Zahlungen'!$D59,0),"")</f>
        <v/>
      </c>
      <c r="T63" s="32" t="str">
        <f ca="1">IFERROR(IF(AND(MOD(MONTH(T$1)+12-MONTH('Periodische Zahlungen'!$J59),'Periodische Zahlungen'!$I59)=0,T$1&gt;='Periodische Zahlungen'!$J59,T$1&lt;='Periodische Zahlungen'!$F59),'Periodische Zahlungen'!$D59,0),"")</f>
        <v/>
      </c>
      <c r="U63" s="32" t="str">
        <f ca="1">IFERROR(IF(AND(MOD(MONTH(U$1)+12-MONTH('Periodische Zahlungen'!$J59),'Periodische Zahlungen'!$I59)=0,U$1&gt;='Periodische Zahlungen'!$J59,U$1&lt;='Periodische Zahlungen'!$F59),'Periodische Zahlungen'!$D59,0),"")</f>
        <v/>
      </c>
      <c r="V63" s="32" t="str">
        <f ca="1">IFERROR(IF(AND(MOD(MONTH(V$1)+12-MONTH('Periodische Zahlungen'!$J59),'Periodische Zahlungen'!$I59)=0,V$1&gt;='Periodische Zahlungen'!$J59,V$1&lt;='Periodische Zahlungen'!$F59),'Periodische Zahlungen'!$D59,0),"")</f>
        <v/>
      </c>
      <c r="W63" s="32" t="str">
        <f ca="1">IFERROR(IF(AND(MOD(MONTH(W$1)+12-MONTH('Periodische Zahlungen'!$J59),'Periodische Zahlungen'!$I59)=0,W$1&gt;='Periodische Zahlungen'!$J59,W$1&lt;='Periodische Zahlungen'!$F59),'Periodische Zahlungen'!$D59,0),"")</f>
        <v/>
      </c>
      <c r="X63" s="32" t="str">
        <f ca="1">IFERROR(IF(AND(MOD(MONTH(X$1)+12-MONTH('Periodische Zahlungen'!$J59),'Periodische Zahlungen'!$I59)=0,X$1&gt;='Periodische Zahlungen'!$J59,X$1&lt;='Periodische Zahlungen'!$F59),'Periodische Zahlungen'!$D59,0),"")</f>
        <v/>
      </c>
      <c r="Y63" s="32" t="str">
        <f ca="1">IFERROR(IF(AND(MOD(MONTH(Y$1)+12-MONTH('Periodische Zahlungen'!$J59),'Periodische Zahlungen'!$I59)=0,Y$1&gt;='Periodische Zahlungen'!$J59,Y$1&lt;='Periodische Zahlungen'!$F59),'Periodische Zahlungen'!$D59,0),"")</f>
        <v/>
      </c>
      <c r="Z63" s="27">
        <f t="shared" ca="1" si="5"/>
        <v>0</v>
      </c>
      <c r="AA63" s="27">
        <f t="shared" ca="1" si="6"/>
        <v>0</v>
      </c>
    </row>
    <row r="64" spans="1:27">
      <c r="A64" s="31" t="str">
        <f>IF('Periodische Zahlungen'!A60&lt;&gt;"",'Periodische Zahlungen'!A60&amp;" ("&amp;'Periodische Zahlungen'!C60&amp;" "&amp;TEXT('Periodische Zahlungen'!D60,"0.00")&amp;" ab "&amp;TEXT('Periodische Zahlungen'!E60,"MMM/JJJJ")&amp;")","")</f>
        <v/>
      </c>
      <c r="B64" s="32" t="str">
        <f ca="1">IFERROR(IF(AND(MOD(MONTH(B$1)+12-MONTH('Periodische Zahlungen'!$J60),'Periodische Zahlungen'!$I60)=0,B$1&gt;='Periodische Zahlungen'!$J60,B$1&lt;='Periodische Zahlungen'!$F60),'Periodische Zahlungen'!$D60,0),"")</f>
        <v/>
      </c>
      <c r="C64" s="32" t="str">
        <f ca="1">IFERROR(IF(AND(MOD(MONTH(C$1)+12-MONTH('Periodische Zahlungen'!$J60),'Periodische Zahlungen'!$I60)=0,C$1&gt;='Periodische Zahlungen'!$J60,C$1&lt;='Periodische Zahlungen'!$F60),'Periodische Zahlungen'!$D60,0),"")</f>
        <v/>
      </c>
      <c r="D64" s="32" t="str">
        <f ca="1">IFERROR(IF(AND(MOD(MONTH(D$1)+12-MONTH('Periodische Zahlungen'!$J60),'Periodische Zahlungen'!$I60)=0,D$1&gt;='Periodische Zahlungen'!$J60,D$1&lt;='Periodische Zahlungen'!$F60),'Periodische Zahlungen'!$D60,0),"")</f>
        <v/>
      </c>
      <c r="E64" s="32" t="str">
        <f ca="1">IFERROR(IF(AND(MOD(MONTH(E$1)+12-MONTH('Periodische Zahlungen'!$J60),'Periodische Zahlungen'!$I60)=0,E$1&gt;='Periodische Zahlungen'!$J60,E$1&lt;='Periodische Zahlungen'!$F60),'Periodische Zahlungen'!$D60,0),"")</f>
        <v/>
      </c>
      <c r="F64" s="32" t="str">
        <f ca="1">IFERROR(IF(AND(MOD(MONTH(F$1)+12-MONTH('Periodische Zahlungen'!$J60),'Periodische Zahlungen'!$I60)=0,F$1&gt;='Periodische Zahlungen'!$J60,F$1&lt;='Periodische Zahlungen'!$F60),'Periodische Zahlungen'!$D60,0),"")</f>
        <v/>
      </c>
      <c r="G64" s="32" t="str">
        <f ca="1">IFERROR(IF(AND(MOD(MONTH(G$1)+12-MONTH('Periodische Zahlungen'!$J60),'Periodische Zahlungen'!$I60)=0,G$1&gt;='Periodische Zahlungen'!$J60,G$1&lt;='Periodische Zahlungen'!$F60),'Periodische Zahlungen'!$D60,0),"")</f>
        <v/>
      </c>
      <c r="H64" s="32" t="str">
        <f ca="1">IFERROR(IF(AND(MOD(MONTH(H$1)+12-MONTH('Periodische Zahlungen'!$J60),'Periodische Zahlungen'!$I60)=0,H$1&gt;='Periodische Zahlungen'!$J60,H$1&lt;='Periodische Zahlungen'!$F60),'Periodische Zahlungen'!$D60,0),"")</f>
        <v/>
      </c>
      <c r="I64" s="32" t="str">
        <f ca="1">IFERROR(IF(AND(MOD(MONTH(I$1)+12-MONTH('Periodische Zahlungen'!$J60),'Periodische Zahlungen'!$I60)=0,I$1&gt;='Periodische Zahlungen'!$J60,I$1&lt;='Periodische Zahlungen'!$F60),'Periodische Zahlungen'!$D60,0),"")</f>
        <v/>
      </c>
      <c r="J64" s="32" t="str">
        <f ca="1">IFERROR(IF(AND(MOD(MONTH(J$1)+12-MONTH('Periodische Zahlungen'!$J60),'Periodische Zahlungen'!$I60)=0,J$1&gt;='Periodische Zahlungen'!$J60,J$1&lt;='Periodische Zahlungen'!$F60),'Periodische Zahlungen'!$D60,0),"")</f>
        <v/>
      </c>
      <c r="K64" s="32" t="str">
        <f ca="1">IFERROR(IF(AND(MOD(MONTH(K$1)+12-MONTH('Periodische Zahlungen'!$J60),'Periodische Zahlungen'!$I60)=0,K$1&gt;='Periodische Zahlungen'!$J60,K$1&lt;='Periodische Zahlungen'!$F60),'Periodische Zahlungen'!$D60,0),"")</f>
        <v/>
      </c>
      <c r="L64" s="32" t="str">
        <f ca="1">IFERROR(IF(AND(MOD(MONTH(L$1)+12-MONTH('Periodische Zahlungen'!$J60),'Periodische Zahlungen'!$I60)=0,L$1&gt;='Periodische Zahlungen'!$J60,L$1&lt;='Periodische Zahlungen'!$F60),'Periodische Zahlungen'!$D60,0),"")</f>
        <v/>
      </c>
      <c r="M64" s="32" t="str">
        <f ca="1">IFERROR(IF(AND(MOD(MONTH(M$1)+12-MONTH('Periodische Zahlungen'!$J60),'Periodische Zahlungen'!$I60)=0,M$1&gt;='Periodische Zahlungen'!$J60,M$1&lt;='Periodische Zahlungen'!$F60),'Periodische Zahlungen'!$D60,0),"")</f>
        <v/>
      </c>
      <c r="N64" s="32" t="str">
        <f ca="1">IFERROR(IF(AND(MOD(MONTH(N$1)+12-MONTH('Periodische Zahlungen'!$J60),'Periodische Zahlungen'!$I60)=0,N$1&gt;='Periodische Zahlungen'!$J60,N$1&lt;='Periodische Zahlungen'!$F60),'Periodische Zahlungen'!$D60,0),"")</f>
        <v/>
      </c>
      <c r="O64" s="32" t="str">
        <f ca="1">IFERROR(IF(AND(MOD(MONTH(O$1)+12-MONTH('Periodische Zahlungen'!$J60),'Periodische Zahlungen'!$I60)=0,O$1&gt;='Periodische Zahlungen'!$J60,O$1&lt;='Periodische Zahlungen'!$F60),'Periodische Zahlungen'!$D60,0),"")</f>
        <v/>
      </c>
      <c r="P64" s="32" t="str">
        <f ca="1">IFERROR(IF(AND(MOD(MONTH(P$1)+12-MONTH('Periodische Zahlungen'!$J60),'Periodische Zahlungen'!$I60)=0,P$1&gt;='Periodische Zahlungen'!$J60,P$1&lt;='Periodische Zahlungen'!$F60),'Periodische Zahlungen'!$D60,0),"")</f>
        <v/>
      </c>
      <c r="Q64" s="32" t="str">
        <f ca="1">IFERROR(IF(AND(MOD(MONTH(Q$1)+12-MONTH('Periodische Zahlungen'!$J60),'Periodische Zahlungen'!$I60)=0,Q$1&gt;='Periodische Zahlungen'!$J60,Q$1&lt;='Periodische Zahlungen'!$F60),'Periodische Zahlungen'!$D60,0),"")</f>
        <v/>
      </c>
      <c r="R64" s="32" t="str">
        <f ca="1">IFERROR(IF(AND(MOD(MONTH(R$1)+12-MONTH('Periodische Zahlungen'!$J60),'Periodische Zahlungen'!$I60)=0,R$1&gt;='Periodische Zahlungen'!$J60,R$1&lt;='Periodische Zahlungen'!$F60),'Periodische Zahlungen'!$D60,0),"")</f>
        <v/>
      </c>
      <c r="S64" s="32" t="str">
        <f ca="1">IFERROR(IF(AND(MOD(MONTH(S$1)+12-MONTH('Periodische Zahlungen'!$J60),'Periodische Zahlungen'!$I60)=0,S$1&gt;='Periodische Zahlungen'!$J60,S$1&lt;='Periodische Zahlungen'!$F60),'Periodische Zahlungen'!$D60,0),"")</f>
        <v/>
      </c>
      <c r="T64" s="32" t="str">
        <f ca="1">IFERROR(IF(AND(MOD(MONTH(T$1)+12-MONTH('Periodische Zahlungen'!$J60),'Periodische Zahlungen'!$I60)=0,T$1&gt;='Periodische Zahlungen'!$J60,T$1&lt;='Periodische Zahlungen'!$F60),'Periodische Zahlungen'!$D60,0),"")</f>
        <v/>
      </c>
      <c r="U64" s="32" t="str">
        <f ca="1">IFERROR(IF(AND(MOD(MONTH(U$1)+12-MONTH('Periodische Zahlungen'!$J60),'Periodische Zahlungen'!$I60)=0,U$1&gt;='Periodische Zahlungen'!$J60,U$1&lt;='Periodische Zahlungen'!$F60),'Periodische Zahlungen'!$D60,0),"")</f>
        <v/>
      </c>
      <c r="V64" s="32" t="str">
        <f ca="1">IFERROR(IF(AND(MOD(MONTH(V$1)+12-MONTH('Periodische Zahlungen'!$J60),'Periodische Zahlungen'!$I60)=0,V$1&gt;='Periodische Zahlungen'!$J60,V$1&lt;='Periodische Zahlungen'!$F60),'Periodische Zahlungen'!$D60,0),"")</f>
        <v/>
      </c>
      <c r="W64" s="32" t="str">
        <f ca="1">IFERROR(IF(AND(MOD(MONTH(W$1)+12-MONTH('Periodische Zahlungen'!$J60),'Periodische Zahlungen'!$I60)=0,W$1&gt;='Periodische Zahlungen'!$J60,W$1&lt;='Periodische Zahlungen'!$F60),'Periodische Zahlungen'!$D60,0),"")</f>
        <v/>
      </c>
      <c r="X64" s="32" t="str">
        <f ca="1">IFERROR(IF(AND(MOD(MONTH(X$1)+12-MONTH('Periodische Zahlungen'!$J60),'Periodische Zahlungen'!$I60)=0,X$1&gt;='Periodische Zahlungen'!$J60,X$1&lt;='Periodische Zahlungen'!$F60),'Periodische Zahlungen'!$D60,0),"")</f>
        <v/>
      </c>
      <c r="Y64" s="32" t="str">
        <f ca="1">IFERROR(IF(AND(MOD(MONTH(Y$1)+12-MONTH('Periodische Zahlungen'!$J60),'Periodische Zahlungen'!$I60)=0,Y$1&gt;='Periodische Zahlungen'!$J60,Y$1&lt;='Periodische Zahlungen'!$F60),'Periodische Zahlungen'!$D60,0),"")</f>
        <v/>
      </c>
      <c r="Z64" s="27">
        <f t="shared" ca="1" si="5"/>
        <v>0</v>
      </c>
      <c r="AA64" s="27">
        <f t="shared" ca="1" si="6"/>
        <v>0</v>
      </c>
    </row>
    <row r="65" spans="1:28">
      <c r="A65" s="31" t="str">
        <f>IF('Periodische Zahlungen'!A61&lt;&gt;"",'Periodische Zahlungen'!A61&amp;" ("&amp;'Periodische Zahlungen'!C61&amp;" "&amp;TEXT('Periodische Zahlungen'!D61,"0.00")&amp;" ab "&amp;TEXT('Periodische Zahlungen'!E61,"MMM/JJJJ")&amp;")","")</f>
        <v/>
      </c>
      <c r="B65" s="32" t="str">
        <f ca="1">IFERROR(IF(AND(MOD(MONTH(B$1)+12-MONTH('Periodische Zahlungen'!$J61),'Periodische Zahlungen'!$I61)=0,B$1&gt;='Periodische Zahlungen'!$J61,B$1&lt;='Periodische Zahlungen'!$F61),'Periodische Zahlungen'!$D61,0),"")</f>
        <v/>
      </c>
      <c r="C65" s="32" t="str">
        <f ca="1">IFERROR(IF(AND(MOD(MONTH(C$1)+12-MONTH('Periodische Zahlungen'!$J61),'Periodische Zahlungen'!$I61)=0,C$1&gt;='Periodische Zahlungen'!$J61,C$1&lt;='Periodische Zahlungen'!$F61),'Periodische Zahlungen'!$D61,0),"")</f>
        <v/>
      </c>
      <c r="D65" s="32" t="str">
        <f ca="1">IFERROR(IF(AND(MOD(MONTH(D$1)+12-MONTH('Periodische Zahlungen'!$J61),'Periodische Zahlungen'!$I61)=0,D$1&gt;='Periodische Zahlungen'!$J61,D$1&lt;='Periodische Zahlungen'!$F61),'Periodische Zahlungen'!$D61,0),"")</f>
        <v/>
      </c>
      <c r="E65" s="32" t="str">
        <f ca="1">IFERROR(IF(AND(MOD(MONTH(E$1)+12-MONTH('Periodische Zahlungen'!$J61),'Periodische Zahlungen'!$I61)=0,E$1&gt;='Periodische Zahlungen'!$J61,E$1&lt;='Periodische Zahlungen'!$F61),'Periodische Zahlungen'!$D61,0),"")</f>
        <v/>
      </c>
      <c r="F65" s="32" t="str">
        <f ca="1">IFERROR(IF(AND(MOD(MONTH(F$1)+12-MONTH('Periodische Zahlungen'!$J61),'Periodische Zahlungen'!$I61)=0,F$1&gt;='Periodische Zahlungen'!$J61,F$1&lt;='Periodische Zahlungen'!$F61),'Periodische Zahlungen'!$D61,0),"")</f>
        <v/>
      </c>
      <c r="G65" s="32" t="str">
        <f ca="1">IFERROR(IF(AND(MOD(MONTH(G$1)+12-MONTH('Periodische Zahlungen'!$J61),'Periodische Zahlungen'!$I61)=0,G$1&gt;='Periodische Zahlungen'!$J61,G$1&lt;='Periodische Zahlungen'!$F61),'Periodische Zahlungen'!$D61,0),"")</f>
        <v/>
      </c>
      <c r="H65" s="32" t="str">
        <f ca="1">IFERROR(IF(AND(MOD(MONTH(H$1)+12-MONTH('Periodische Zahlungen'!$J61),'Periodische Zahlungen'!$I61)=0,H$1&gt;='Periodische Zahlungen'!$J61,H$1&lt;='Periodische Zahlungen'!$F61),'Periodische Zahlungen'!$D61,0),"")</f>
        <v/>
      </c>
      <c r="I65" s="32" t="str">
        <f ca="1">IFERROR(IF(AND(MOD(MONTH(I$1)+12-MONTH('Periodische Zahlungen'!$J61),'Periodische Zahlungen'!$I61)=0,I$1&gt;='Periodische Zahlungen'!$J61,I$1&lt;='Periodische Zahlungen'!$F61),'Periodische Zahlungen'!$D61,0),"")</f>
        <v/>
      </c>
      <c r="J65" s="32" t="str">
        <f ca="1">IFERROR(IF(AND(MOD(MONTH(J$1)+12-MONTH('Periodische Zahlungen'!$J61),'Periodische Zahlungen'!$I61)=0,J$1&gt;='Periodische Zahlungen'!$J61,J$1&lt;='Periodische Zahlungen'!$F61),'Periodische Zahlungen'!$D61,0),"")</f>
        <v/>
      </c>
      <c r="K65" s="32" t="str">
        <f ca="1">IFERROR(IF(AND(MOD(MONTH(K$1)+12-MONTH('Periodische Zahlungen'!$J61),'Periodische Zahlungen'!$I61)=0,K$1&gt;='Periodische Zahlungen'!$J61,K$1&lt;='Periodische Zahlungen'!$F61),'Periodische Zahlungen'!$D61,0),"")</f>
        <v/>
      </c>
      <c r="L65" s="32" t="str">
        <f ca="1">IFERROR(IF(AND(MOD(MONTH(L$1)+12-MONTH('Periodische Zahlungen'!$J61),'Periodische Zahlungen'!$I61)=0,L$1&gt;='Periodische Zahlungen'!$J61,L$1&lt;='Periodische Zahlungen'!$F61),'Periodische Zahlungen'!$D61,0),"")</f>
        <v/>
      </c>
      <c r="M65" s="32" t="str">
        <f ca="1">IFERROR(IF(AND(MOD(MONTH(M$1)+12-MONTH('Periodische Zahlungen'!$J61),'Periodische Zahlungen'!$I61)=0,M$1&gt;='Periodische Zahlungen'!$J61,M$1&lt;='Periodische Zahlungen'!$F61),'Periodische Zahlungen'!$D61,0),"")</f>
        <v/>
      </c>
      <c r="N65" s="32" t="str">
        <f ca="1">IFERROR(IF(AND(MOD(MONTH(N$1)+12-MONTH('Periodische Zahlungen'!$J61),'Periodische Zahlungen'!$I61)=0,N$1&gt;='Periodische Zahlungen'!$J61,N$1&lt;='Periodische Zahlungen'!$F61),'Periodische Zahlungen'!$D61,0),"")</f>
        <v/>
      </c>
      <c r="O65" s="32" t="str">
        <f ca="1">IFERROR(IF(AND(MOD(MONTH(O$1)+12-MONTH('Periodische Zahlungen'!$J61),'Periodische Zahlungen'!$I61)=0,O$1&gt;='Periodische Zahlungen'!$J61,O$1&lt;='Periodische Zahlungen'!$F61),'Periodische Zahlungen'!$D61,0),"")</f>
        <v/>
      </c>
      <c r="P65" s="32" t="str">
        <f ca="1">IFERROR(IF(AND(MOD(MONTH(P$1)+12-MONTH('Periodische Zahlungen'!$J61),'Periodische Zahlungen'!$I61)=0,P$1&gt;='Periodische Zahlungen'!$J61,P$1&lt;='Periodische Zahlungen'!$F61),'Periodische Zahlungen'!$D61,0),"")</f>
        <v/>
      </c>
      <c r="Q65" s="32" t="str">
        <f ca="1">IFERROR(IF(AND(MOD(MONTH(Q$1)+12-MONTH('Periodische Zahlungen'!$J61),'Periodische Zahlungen'!$I61)=0,Q$1&gt;='Periodische Zahlungen'!$J61,Q$1&lt;='Periodische Zahlungen'!$F61),'Periodische Zahlungen'!$D61,0),"")</f>
        <v/>
      </c>
      <c r="R65" s="32" t="str">
        <f ca="1">IFERROR(IF(AND(MOD(MONTH(R$1)+12-MONTH('Periodische Zahlungen'!$J61),'Periodische Zahlungen'!$I61)=0,R$1&gt;='Periodische Zahlungen'!$J61,R$1&lt;='Periodische Zahlungen'!$F61),'Periodische Zahlungen'!$D61,0),"")</f>
        <v/>
      </c>
      <c r="S65" s="32" t="str">
        <f ca="1">IFERROR(IF(AND(MOD(MONTH(S$1)+12-MONTH('Periodische Zahlungen'!$J61),'Periodische Zahlungen'!$I61)=0,S$1&gt;='Periodische Zahlungen'!$J61,S$1&lt;='Periodische Zahlungen'!$F61),'Periodische Zahlungen'!$D61,0),"")</f>
        <v/>
      </c>
      <c r="T65" s="32" t="str">
        <f ca="1">IFERROR(IF(AND(MOD(MONTH(T$1)+12-MONTH('Periodische Zahlungen'!$J61),'Periodische Zahlungen'!$I61)=0,T$1&gt;='Periodische Zahlungen'!$J61,T$1&lt;='Periodische Zahlungen'!$F61),'Periodische Zahlungen'!$D61,0),"")</f>
        <v/>
      </c>
      <c r="U65" s="32" t="str">
        <f ca="1">IFERROR(IF(AND(MOD(MONTH(U$1)+12-MONTH('Periodische Zahlungen'!$J61),'Periodische Zahlungen'!$I61)=0,U$1&gt;='Periodische Zahlungen'!$J61,U$1&lt;='Periodische Zahlungen'!$F61),'Periodische Zahlungen'!$D61,0),"")</f>
        <v/>
      </c>
      <c r="V65" s="32" t="str">
        <f ca="1">IFERROR(IF(AND(MOD(MONTH(V$1)+12-MONTH('Periodische Zahlungen'!$J61),'Periodische Zahlungen'!$I61)=0,V$1&gt;='Periodische Zahlungen'!$J61,V$1&lt;='Periodische Zahlungen'!$F61),'Periodische Zahlungen'!$D61,0),"")</f>
        <v/>
      </c>
      <c r="W65" s="32" t="str">
        <f ca="1">IFERROR(IF(AND(MOD(MONTH(W$1)+12-MONTH('Periodische Zahlungen'!$J61),'Periodische Zahlungen'!$I61)=0,W$1&gt;='Periodische Zahlungen'!$J61,W$1&lt;='Periodische Zahlungen'!$F61),'Periodische Zahlungen'!$D61,0),"")</f>
        <v/>
      </c>
      <c r="X65" s="32" t="str">
        <f ca="1">IFERROR(IF(AND(MOD(MONTH(X$1)+12-MONTH('Periodische Zahlungen'!$J61),'Periodische Zahlungen'!$I61)=0,X$1&gt;='Periodische Zahlungen'!$J61,X$1&lt;='Periodische Zahlungen'!$F61),'Periodische Zahlungen'!$D61,0),"")</f>
        <v/>
      </c>
      <c r="Y65" s="32" t="str">
        <f ca="1">IFERROR(IF(AND(MOD(MONTH(Y$1)+12-MONTH('Periodische Zahlungen'!$J61),'Periodische Zahlungen'!$I61)=0,Y$1&gt;='Periodische Zahlungen'!$J61,Y$1&lt;='Periodische Zahlungen'!$F61),'Periodische Zahlungen'!$D61,0),"")</f>
        <v/>
      </c>
      <c r="Z65" s="27">
        <f t="shared" ca="1" si="5"/>
        <v>0</v>
      </c>
      <c r="AA65" s="27">
        <f t="shared" ca="1" si="6"/>
        <v>0</v>
      </c>
    </row>
    <row r="66" spans="1:28">
      <c r="A66" s="31" t="str">
        <f>IF('Periodische Zahlungen'!A62&lt;&gt;"",'Periodische Zahlungen'!A62&amp;" ("&amp;'Periodische Zahlungen'!C62&amp;" "&amp;TEXT('Periodische Zahlungen'!D62,"0.00")&amp;" ab "&amp;TEXT('Periodische Zahlungen'!E62,"MMM/JJJJ")&amp;")","")</f>
        <v/>
      </c>
      <c r="B66" s="32" t="str">
        <f ca="1">IFERROR(IF(AND(MOD(MONTH(B$1)+12-MONTH('Periodische Zahlungen'!$J62),'Periodische Zahlungen'!$I62)=0,B$1&gt;='Periodische Zahlungen'!$J62,B$1&lt;='Periodische Zahlungen'!$F62),'Periodische Zahlungen'!$D62,0),"")</f>
        <v/>
      </c>
      <c r="C66" s="32" t="str">
        <f ca="1">IFERROR(IF(AND(MOD(MONTH(C$1)+12-MONTH('Periodische Zahlungen'!$J62),'Periodische Zahlungen'!$I62)=0,C$1&gt;='Periodische Zahlungen'!$J62,C$1&lt;='Periodische Zahlungen'!$F62),'Periodische Zahlungen'!$D62,0),"")</f>
        <v/>
      </c>
      <c r="D66" s="32" t="str">
        <f ca="1">IFERROR(IF(AND(MOD(MONTH(D$1)+12-MONTH('Periodische Zahlungen'!$J62),'Periodische Zahlungen'!$I62)=0,D$1&gt;='Periodische Zahlungen'!$J62,D$1&lt;='Periodische Zahlungen'!$F62),'Periodische Zahlungen'!$D62,0),"")</f>
        <v/>
      </c>
      <c r="E66" s="32" t="str">
        <f ca="1">IFERROR(IF(AND(MOD(MONTH(E$1)+12-MONTH('Periodische Zahlungen'!$J62),'Periodische Zahlungen'!$I62)=0,E$1&gt;='Periodische Zahlungen'!$J62,E$1&lt;='Periodische Zahlungen'!$F62),'Periodische Zahlungen'!$D62,0),"")</f>
        <v/>
      </c>
      <c r="F66" s="32" t="str">
        <f ca="1">IFERROR(IF(AND(MOD(MONTH(F$1)+12-MONTH('Periodische Zahlungen'!$J62),'Periodische Zahlungen'!$I62)=0,F$1&gt;='Periodische Zahlungen'!$J62,F$1&lt;='Periodische Zahlungen'!$F62),'Periodische Zahlungen'!$D62,0),"")</f>
        <v/>
      </c>
      <c r="G66" s="32" t="str">
        <f ca="1">IFERROR(IF(AND(MOD(MONTH(G$1)+12-MONTH('Periodische Zahlungen'!$J62),'Periodische Zahlungen'!$I62)=0,G$1&gt;='Periodische Zahlungen'!$J62,G$1&lt;='Periodische Zahlungen'!$F62),'Periodische Zahlungen'!$D62,0),"")</f>
        <v/>
      </c>
      <c r="H66" s="32" t="str">
        <f ca="1">IFERROR(IF(AND(MOD(MONTH(H$1)+12-MONTH('Periodische Zahlungen'!$J62),'Periodische Zahlungen'!$I62)=0,H$1&gt;='Periodische Zahlungen'!$J62,H$1&lt;='Periodische Zahlungen'!$F62),'Periodische Zahlungen'!$D62,0),"")</f>
        <v/>
      </c>
      <c r="I66" s="32" t="str">
        <f ca="1">IFERROR(IF(AND(MOD(MONTH(I$1)+12-MONTH('Periodische Zahlungen'!$J62),'Periodische Zahlungen'!$I62)=0,I$1&gt;='Periodische Zahlungen'!$J62,I$1&lt;='Periodische Zahlungen'!$F62),'Periodische Zahlungen'!$D62,0),"")</f>
        <v/>
      </c>
      <c r="J66" s="32" t="str">
        <f ca="1">IFERROR(IF(AND(MOD(MONTH(J$1)+12-MONTH('Periodische Zahlungen'!$J62),'Periodische Zahlungen'!$I62)=0,J$1&gt;='Periodische Zahlungen'!$J62,J$1&lt;='Periodische Zahlungen'!$F62),'Periodische Zahlungen'!$D62,0),"")</f>
        <v/>
      </c>
      <c r="K66" s="32" t="str">
        <f ca="1">IFERROR(IF(AND(MOD(MONTH(K$1)+12-MONTH('Periodische Zahlungen'!$J62),'Periodische Zahlungen'!$I62)=0,K$1&gt;='Periodische Zahlungen'!$J62,K$1&lt;='Periodische Zahlungen'!$F62),'Periodische Zahlungen'!$D62,0),"")</f>
        <v/>
      </c>
      <c r="L66" s="32" t="str">
        <f ca="1">IFERROR(IF(AND(MOD(MONTH(L$1)+12-MONTH('Periodische Zahlungen'!$J62),'Periodische Zahlungen'!$I62)=0,L$1&gt;='Periodische Zahlungen'!$J62,L$1&lt;='Periodische Zahlungen'!$F62),'Periodische Zahlungen'!$D62,0),"")</f>
        <v/>
      </c>
      <c r="M66" s="32" t="str">
        <f ca="1">IFERROR(IF(AND(MOD(MONTH(M$1)+12-MONTH('Periodische Zahlungen'!$J62),'Periodische Zahlungen'!$I62)=0,M$1&gt;='Periodische Zahlungen'!$J62,M$1&lt;='Periodische Zahlungen'!$F62),'Periodische Zahlungen'!$D62,0),"")</f>
        <v/>
      </c>
      <c r="N66" s="32" t="str">
        <f ca="1">IFERROR(IF(AND(MOD(MONTH(N$1)+12-MONTH('Periodische Zahlungen'!$J62),'Periodische Zahlungen'!$I62)=0,N$1&gt;='Periodische Zahlungen'!$J62,N$1&lt;='Periodische Zahlungen'!$F62),'Periodische Zahlungen'!$D62,0),"")</f>
        <v/>
      </c>
      <c r="O66" s="32" t="str">
        <f ca="1">IFERROR(IF(AND(MOD(MONTH(O$1)+12-MONTH('Periodische Zahlungen'!$J62),'Periodische Zahlungen'!$I62)=0,O$1&gt;='Periodische Zahlungen'!$J62,O$1&lt;='Periodische Zahlungen'!$F62),'Periodische Zahlungen'!$D62,0),"")</f>
        <v/>
      </c>
      <c r="P66" s="32" t="str">
        <f ca="1">IFERROR(IF(AND(MOD(MONTH(P$1)+12-MONTH('Periodische Zahlungen'!$J62),'Periodische Zahlungen'!$I62)=0,P$1&gt;='Periodische Zahlungen'!$J62,P$1&lt;='Periodische Zahlungen'!$F62),'Periodische Zahlungen'!$D62,0),"")</f>
        <v/>
      </c>
      <c r="Q66" s="32" t="str">
        <f ca="1">IFERROR(IF(AND(MOD(MONTH(Q$1)+12-MONTH('Periodische Zahlungen'!$J62),'Periodische Zahlungen'!$I62)=0,Q$1&gt;='Periodische Zahlungen'!$J62,Q$1&lt;='Periodische Zahlungen'!$F62),'Periodische Zahlungen'!$D62,0),"")</f>
        <v/>
      </c>
      <c r="R66" s="32" t="str">
        <f ca="1">IFERROR(IF(AND(MOD(MONTH(R$1)+12-MONTH('Periodische Zahlungen'!$J62),'Periodische Zahlungen'!$I62)=0,R$1&gt;='Periodische Zahlungen'!$J62,R$1&lt;='Periodische Zahlungen'!$F62),'Periodische Zahlungen'!$D62,0),"")</f>
        <v/>
      </c>
      <c r="S66" s="32" t="str">
        <f ca="1">IFERROR(IF(AND(MOD(MONTH(S$1)+12-MONTH('Periodische Zahlungen'!$J62),'Periodische Zahlungen'!$I62)=0,S$1&gt;='Periodische Zahlungen'!$J62,S$1&lt;='Periodische Zahlungen'!$F62),'Periodische Zahlungen'!$D62,0),"")</f>
        <v/>
      </c>
      <c r="T66" s="32" t="str">
        <f ca="1">IFERROR(IF(AND(MOD(MONTH(T$1)+12-MONTH('Periodische Zahlungen'!$J62),'Periodische Zahlungen'!$I62)=0,T$1&gt;='Periodische Zahlungen'!$J62,T$1&lt;='Periodische Zahlungen'!$F62),'Periodische Zahlungen'!$D62,0),"")</f>
        <v/>
      </c>
      <c r="U66" s="32" t="str">
        <f ca="1">IFERROR(IF(AND(MOD(MONTH(U$1)+12-MONTH('Periodische Zahlungen'!$J62),'Periodische Zahlungen'!$I62)=0,U$1&gt;='Periodische Zahlungen'!$J62,U$1&lt;='Periodische Zahlungen'!$F62),'Periodische Zahlungen'!$D62,0),"")</f>
        <v/>
      </c>
      <c r="V66" s="32" t="str">
        <f ca="1">IFERROR(IF(AND(MOD(MONTH(V$1)+12-MONTH('Periodische Zahlungen'!$J62),'Periodische Zahlungen'!$I62)=0,V$1&gt;='Periodische Zahlungen'!$J62,V$1&lt;='Periodische Zahlungen'!$F62),'Periodische Zahlungen'!$D62,0),"")</f>
        <v/>
      </c>
      <c r="W66" s="32" t="str">
        <f ca="1">IFERROR(IF(AND(MOD(MONTH(W$1)+12-MONTH('Periodische Zahlungen'!$J62),'Periodische Zahlungen'!$I62)=0,W$1&gt;='Periodische Zahlungen'!$J62,W$1&lt;='Periodische Zahlungen'!$F62),'Periodische Zahlungen'!$D62,0),"")</f>
        <v/>
      </c>
      <c r="X66" s="32" t="str">
        <f ca="1">IFERROR(IF(AND(MOD(MONTH(X$1)+12-MONTH('Periodische Zahlungen'!$J62),'Periodische Zahlungen'!$I62)=0,X$1&gt;='Periodische Zahlungen'!$J62,X$1&lt;='Periodische Zahlungen'!$F62),'Periodische Zahlungen'!$D62,0),"")</f>
        <v/>
      </c>
      <c r="Y66" s="32" t="str">
        <f ca="1">IFERROR(IF(AND(MOD(MONTH(Y$1)+12-MONTH('Periodische Zahlungen'!$J62),'Periodische Zahlungen'!$I62)=0,Y$1&gt;='Periodische Zahlungen'!$J62,Y$1&lt;='Periodische Zahlungen'!$F62),'Periodische Zahlungen'!$D62,0),"")</f>
        <v/>
      </c>
      <c r="Z66" s="27">
        <f t="shared" ca="1" si="5"/>
        <v>0</v>
      </c>
      <c r="AA66" s="27">
        <f t="shared" ca="1" si="6"/>
        <v>0</v>
      </c>
    </row>
    <row r="67" spans="1:28">
      <c r="A67" s="31" t="str">
        <f>IF('Periodische Zahlungen'!A63&lt;&gt;"",'Periodische Zahlungen'!A63&amp;" ("&amp;'Periodische Zahlungen'!C63&amp;" "&amp;TEXT('Periodische Zahlungen'!D63,"0.00")&amp;" ab "&amp;TEXT('Periodische Zahlungen'!E63,"MMM/JJJJ")&amp;")","")</f>
        <v/>
      </c>
      <c r="B67" s="32" t="str">
        <f ca="1">IFERROR(IF(AND(MOD(MONTH(B$1)+12-MONTH('Periodische Zahlungen'!$J63),'Periodische Zahlungen'!$I63)=0,B$1&gt;='Periodische Zahlungen'!$J63,B$1&lt;='Periodische Zahlungen'!$F63),'Periodische Zahlungen'!$D63,0),"")</f>
        <v/>
      </c>
      <c r="C67" s="32" t="str">
        <f ca="1">IFERROR(IF(AND(MOD(MONTH(C$1)+12-MONTH('Periodische Zahlungen'!$J63),'Periodische Zahlungen'!$I63)=0,C$1&gt;='Periodische Zahlungen'!$J63,C$1&lt;='Periodische Zahlungen'!$F63),'Periodische Zahlungen'!$D63,0),"")</f>
        <v/>
      </c>
      <c r="D67" s="32" t="str">
        <f ca="1">IFERROR(IF(AND(MOD(MONTH(D$1)+12-MONTH('Periodische Zahlungen'!$J63),'Periodische Zahlungen'!$I63)=0,D$1&gt;='Periodische Zahlungen'!$J63,D$1&lt;='Periodische Zahlungen'!$F63),'Periodische Zahlungen'!$D63,0),"")</f>
        <v/>
      </c>
      <c r="E67" s="32" t="str">
        <f ca="1">IFERROR(IF(AND(MOD(MONTH(E$1)+12-MONTH('Periodische Zahlungen'!$J63),'Periodische Zahlungen'!$I63)=0,E$1&gt;='Periodische Zahlungen'!$J63,E$1&lt;='Periodische Zahlungen'!$F63),'Periodische Zahlungen'!$D63,0),"")</f>
        <v/>
      </c>
      <c r="F67" s="32" t="str">
        <f ca="1">IFERROR(IF(AND(MOD(MONTH(F$1)+12-MONTH('Periodische Zahlungen'!$J63),'Periodische Zahlungen'!$I63)=0,F$1&gt;='Periodische Zahlungen'!$J63,F$1&lt;='Periodische Zahlungen'!$F63),'Periodische Zahlungen'!$D63,0),"")</f>
        <v/>
      </c>
      <c r="G67" s="32" t="str">
        <f ca="1">IFERROR(IF(AND(MOD(MONTH(G$1)+12-MONTH('Periodische Zahlungen'!$J63),'Periodische Zahlungen'!$I63)=0,G$1&gt;='Periodische Zahlungen'!$J63,G$1&lt;='Periodische Zahlungen'!$F63),'Periodische Zahlungen'!$D63,0),"")</f>
        <v/>
      </c>
      <c r="H67" s="32" t="str">
        <f ca="1">IFERROR(IF(AND(MOD(MONTH(H$1)+12-MONTH('Periodische Zahlungen'!$J63),'Periodische Zahlungen'!$I63)=0,H$1&gt;='Periodische Zahlungen'!$J63,H$1&lt;='Periodische Zahlungen'!$F63),'Periodische Zahlungen'!$D63,0),"")</f>
        <v/>
      </c>
      <c r="I67" s="32" t="str">
        <f ca="1">IFERROR(IF(AND(MOD(MONTH(I$1)+12-MONTH('Periodische Zahlungen'!$J63),'Periodische Zahlungen'!$I63)=0,I$1&gt;='Periodische Zahlungen'!$J63,I$1&lt;='Periodische Zahlungen'!$F63),'Periodische Zahlungen'!$D63,0),"")</f>
        <v/>
      </c>
      <c r="J67" s="32" t="str">
        <f ca="1">IFERROR(IF(AND(MOD(MONTH(J$1)+12-MONTH('Periodische Zahlungen'!$J63),'Periodische Zahlungen'!$I63)=0,J$1&gt;='Periodische Zahlungen'!$J63,J$1&lt;='Periodische Zahlungen'!$F63),'Periodische Zahlungen'!$D63,0),"")</f>
        <v/>
      </c>
      <c r="K67" s="32" t="str">
        <f ca="1">IFERROR(IF(AND(MOD(MONTH(K$1)+12-MONTH('Periodische Zahlungen'!$J63),'Periodische Zahlungen'!$I63)=0,K$1&gt;='Periodische Zahlungen'!$J63,K$1&lt;='Periodische Zahlungen'!$F63),'Periodische Zahlungen'!$D63,0),"")</f>
        <v/>
      </c>
      <c r="L67" s="32" t="str">
        <f ca="1">IFERROR(IF(AND(MOD(MONTH(L$1)+12-MONTH('Periodische Zahlungen'!$J63),'Periodische Zahlungen'!$I63)=0,L$1&gt;='Periodische Zahlungen'!$J63,L$1&lt;='Periodische Zahlungen'!$F63),'Periodische Zahlungen'!$D63,0),"")</f>
        <v/>
      </c>
      <c r="M67" s="32" t="str">
        <f ca="1">IFERROR(IF(AND(MOD(MONTH(M$1)+12-MONTH('Periodische Zahlungen'!$J63),'Periodische Zahlungen'!$I63)=0,M$1&gt;='Periodische Zahlungen'!$J63,M$1&lt;='Periodische Zahlungen'!$F63),'Periodische Zahlungen'!$D63,0),"")</f>
        <v/>
      </c>
      <c r="N67" s="32" t="str">
        <f ca="1">IFERROR(IF(AND(MOD(MONTH(N$1)+12-MONTH('Periodische Zahlungen'!$J63),'Periodische Zahlungen'!$I63)=0,N$1&gt;='Periodische Zahlungen'!$J63,N$1&lt;='Periodische Zahlungen'!$F63),'Periodische Zahlungen'!$D63,0),"")</f>
        <v/>
      </c>
      <c r="O67" s="32" t="str">
        <f ca="1">IFERROR(IF(AND(MOD(MONTH(O$1)+12-MONTH('Periodische Zahlungen'!$J63),'Periodische Zahlungen'!$I63)=0,O$1&gt;='Periodische Zahlungen'!$J63,O$1&lt;='Periodische Zahlungen'!$F63),'Periodische Zahlungen'!$D63,0),"")</f>
        <v/>
      </c>
      <c r="P67" s="32" t="str">
        <f ca="1">IFERROR(IF(AND(MOD(MONTH(P$1)+12-MONTH('Periodische Zahlungen'!$J63),'Periodische Zahlungen'!$I63)=0,P$1&gt;='Periodische Zahlungen'!$J63,P$1&lt;='Periodische Zahlungen'!$F63),'Periodische Zahlungen'!$D63,0),"")</f>
        <v/>
      </c>
      <c r="Q67" s="32" t="str">
        <f ca="1">IFERROR(IF(AND(MOD(MONTH(Q$1)+12-MONTH('Periodische Zahlungen'!$J63),'Periodische Zahlungen'!$I63)=0,Q$1&gt;='Periodische Zahlungen'!$J63,Q$1&lt;='Periodische Zahlungen'!$F63),'Periodische Zahlungen'!$D63,0),"")</f>
        <v/>
      </c>
      <c r="R67" s="32" t="str">
        <f ca="1">IFERROR(IF(AND(MOD(MONTH(R$1)+12-MONTH('Periodische Zahlungen'!$J63),'Periodische Zahlungen'!$I63)=0,R$1&gt;='Periodische Zahlungen'!$J63,R$1&lt;='Periodische Zahlungen'!$F63),'Periodische Zahlungen'!$D63,0),"")</f>
        <v/>
      </c>
      <c r="S67" s="32" t="str">
        <f ca="1">IFERROR(IF(AND(MOD(MONTH(S$1)+12-MONTH('Periodische Zahlungen'!$J63),'Periodische Zahlungen'!$I63)=0,S$1&gt;='Periodische Zahlungen'!$J63,S$1&lt;='Periodische Zahlungen'!$F63),'Periodische Zahlungen'!$D63,0),"")</f>
        <v/>
      </c>
      <c r="T67" s="32" t="str">
        <f ca="1">IFERROR(IF(AND(MOD(MONTH(T$1)+12-MONTH('Periodische Zahlungen'!$J63),'Periodische Zahlungen'!$I63)=0,T$1&gt;='Periodische Zahlungen'!$J63,T$1&lt;='Periodische Zahlungen'!$F63),'Periodische Zahlungen'!$D63,0),"")</f>
        <v/>
      </c>
      <c r="U67" s="32" t="str">
        <f ca="1">IFERROR(IF(AND(MOD(MONTH(U$1)+12-MONTH('Periodische Zahlungen'!$J63),'Periodische Zahlungen'!$I63)=0,U$1&gt;='Periodische Zahlungen'!$J63,U$1&lt;='Periodische Zahlungen'!$F63),'Periodische Zahlungen'!$D63,0),"")</f>
        <v/>
      </c>
      <c r="V67" s="32" t="str">
        <f ca="1">IFERROR(IF(AND(MOD(MONTH(V$1)+12-MONTH('Periodische Zahlungen'!$J63),'Periodische Zahlungen'!$I63)=0,V$1&gt;='Periodische Zahlungen'!$J63,V$1&lt;='Periodische Zahlungen'!$F63),'Periodische Zahlungen'!$D63,0),"")</f>
        <v/>
      </c>
      <c r="W67" s="32" t="str">
        <f ca="1">IFERROR(IF(AND(MOD(MONTH(W$1)+12-MONTH('Periodische Zahlungen'!$J63),'Periodische Zahlungen'!$I63)=0,W$1&gt;='Periodische Zahlungen'!$J63,W$1&lt;='Periodische Zahlungen'!$F63),'Periodische Zahlungen'!$D63,0),"")</f>
        <v/>
      </c>
      <c r="X67" s="32" t="str">
        <f ca="1">IFERROR(IF(AND(MOD(MONTH(X$1)+12-MONTH('Periodische Zahlungen'!$J63),'Periodische Zahlungen'!$I63)=0,X$1&gt;='Periodische Zahlungen'!$J63,X$1&lt;='Periodische Zahlungen'!$F63),'Periodische Zahlungen'!$D63,0),"")</f>
        <v/>
      </c>
      <c r="Y67" s="32" t="str">
        <f ca="1">IFERROR(IF(AND(MOD(MONTH(Y$1)+12-MONTH('Periodische Zahlungen'!$J63),'Periodische Zahlungen'!$I63)=0,Y$1&gt;='Periodische Zahlungen'!$J63,Y$1&lt;='Periodische Zahlungen'!$F63),'Periodische Zahlungen'!$D63,0),"")</f>
        <v/>
      </c>
      <c r="Z67" s="27">
        <f t="shared" ca="1" si="5"/>
        <v>0</v>
      </c>
      <c r="AA67" s="27">
        <f t="shared" ca="1" si="6"/>
        <v>0</v>
      </c>
    </row>
    <row r="68" spans="1:28">
      <c r="A68" s="31" t="str">
        <f>IF('Periodische Zahlungen'!A64&lt;&gt;"",'Periodische Zahlungen'!A64&amp;" ("&amp;'Periodische Zahlungen'!C64&amp;" "&amp;TEXT('Periodische Zahlungen'!D64,"0.00")&amp;" ab "&amp;TEXT('Periodische Zahlungen'!E64,"MMM/JJJJ")&amp;")","")</f>
        <v/>
      </c>
      <c r="B68" s="32" t="str">
        <f ca="1">IFERROR(IF(AND(MOD(MONTH(B$1)+12-MONTH('Periodische Zahlungen'!$J64),'Periodische Zahlungen'!$I64)=0,B$1&gt;='Periodische Zahlungen'!$J64,B$1&lt;='Periodische Zahlungen'!$F64),'Periodische Zahlungen'!$D64,0),"")</f>
        <v/>
      </c>
      <c r="C68" s="32" t="str">
        <f ca="1">IFERROR(IF(AND(MOD(MONTH(C$1)+12-MONTH('Periodische Zahlungen'!$J64),'Periodische Zahlungen'!$I64)=0,C$1&gt;='Periodische Zahlungen'!$J64,C$1&lt;='Periodische Zahlungen'!$F64),'Periodische Zahlungen'!$D64,0),"")</f>
        <v/>
      </c>
      <c r="D68" s="32" t="str">
        <f ca="1">IFERROR(IF(AND(MOD(MONTH(D$1)+12-MONTH('Periodische Zahlungen'!$J64),'Periodische Zahlungen'!$I64)=0,D$1&gt;='Periodische Zahlungen'!$J64,D$1&lt;='Periodische Zahlungen'!$F64),'Periodische Zahlungen'!$D64,0),"")</f>
        <v/>
      </c>
      <c r="E68" s="32" t="str">
        <f ca="1">IFERROR(IF(AND(MOD(MONTH(E$1)+12-MONTH('Periodische Zahlungen'!$J64),'Periodische Zahlungen'!$I64)=0,E$1&gt;='Periodische Zahlungen'!$J64,E$1&lt;='Periodische Zahlungen'!$F64),'Periodische Zahlungen'!$D64,0),"")</f>
        <v/>
      </c>
      <c r="F68" s="32" t="str">
        <f ca="1">IFERROR(IF(AND(MOD(MONTH(F$1)+12-MONTH('Periodische Zahlungen'!$J64),'Periodische Zahlungen'!$I64)=0,F$1&gt;='Periodische Zahlungen'!$J64,F$1&lt;='Periodische Zahlungen'!$F64),'Periodische Zahlungen'!$D64,0),"")</f>
        <v/>
      </c>
      <c r="G68" s="32" t="str">
        <f ca="1">IFERROR(IF(AND(MOD(MONTH(G$1)+12-MONTH('Periodische Zahlungen'!$J64),'Periodische Zahlungen'!$I64)=0,G$1&gt;='Periodische Zahlungen'!$J64,G$1&lt;='Periodische Zahlungen'!$F64),'Periodische Zahlungen'!$D64,0),"")</f>
        <v/>
      </c>
      <c r="H68" s="32" t="str">
        <f ca="1">IFERROR(IF(AND(MOD(MONTH(H$1)+12-MONTH('Periodische Zahlungen'!$J64),'Periodische Zahlungen'!$I64)=0,H$1&gt;='Periodische Zahlungen'!$J64,H$1&lt;='Periodische Zahlungen'!$F64),'Periodische Zahlungen'!$D64,0),"")</f>
        <v/>
      </c>
      <c r="I68" s="32" t="str">
        <f ca="1">IFERROR(IF(AND(MOD(MONTH(I$1)+12-MONTH('Periodische Zahlungen'!$J64),'Periodische Zahlungen'!$I64)=0,I$1&gt;='Periodische Zahlungen'!$J64,I$1&lt;='Periodische Zahlungen'!$F64),'Periodische Zahlungen'!$D64,0),"")</f>
        <v/>
      </c>
      <c r="J68" s="32" t="str">
        <f ca="1">IFERROR(IF(AND(MOD(MONTH(J$1)+12-MONTH('Periodische Zahlungen'!$J64),'Periodische Zahlungen'!$I64)=0,J$1&gt;='Periodische Zahlungen'!$J64,J$1&lt;='Periodische Zahlungen'!$F64),'Periodische Zahlungen'!$D64,0),"")</f>
        <v/>
      </c>
      <c r="K68" s="32" t="str">
        <f ca="1">IFERROR(IF(AND(MOD(MONTH(K$1)+12-MONTH('Periodische Zahlungen'!$J64),'Periodische Zahlungen'!$I64)=0,K$1&gt;='Periodische Zahlungen'!$J64,K$1&lt;='Periodische Zahlungen'!$F64),'Periodische Zahlungen'!$D64,0),"")</f>
        <v/>
      </c>
      <c r="L68" s="32" t="str">
        <f ca="1">IFERROR(IF(AND(MOD(MONTH(L$1)+12-MONTH('Periodische Zahlungen'!$J64),'Periodische Zahlungen'!$I64)=0,L$1&gt;='Periodische Zahlungen'!$J64,L$1&lt;='Periodische Zahlungen'!$F64),'Periodische Zahlungen'!$D64,0),"")</f>
        <v/>
      </c>
      <c r="M68" s="32" t="str">
        <f ca="1">IFERROR(IF(AND(MOD(MONTH(M$1)+12-MONTH('Periodische Zahlungen'!$J64),'Periodische Zahlungen'!$I64)=0,M$1&gt;='Periodische Zahlungen'!$J64,M$1&lt;='Periodische Zahlungen'!$F64),'Periodische Zahlungen'!$D64,0),"")</f>
        <v/>
      </c>
      <c r="N68" s="32" t="str">
        <f ca="1">IFERROR(IF(AND(MOD(MONTH(N$1)+12-MONTH('Periodische Zahlungen'!$J64),'Periodische Zahlungen'!$I64)=0,N$1&gt;='Periodische Zahlungen'!$J64,N$1&lt;='Periodische Zahlungen'!$F64),'Periodische Zahlungen'!$D64,0),"")</f>
        <v/>
      </c>
      <c r="O68" s="32" t="str">
        <f ca="1">IFERROR(IF(AND(MOD(MONTH(O$1)+12-MONTH('Periodische Zahlungen'!$J64),'Periodische Zahlungen'!$I64)=0,O$1&gt;='Periodische Zahlungen'!$J64,O$1&lt;='Periodische Zahlungen'!$F64),'Periodische Zahlungen'!$D64,0),"")</f>
        <v/>
      </c>
      <c r="P68" s="32" t="str">
        <f ca="1">IFERROR(IF(AND(MOD(MONTH(P$1)+12-MONTH('Periodische Zahlungen'!$J64),'Periodische Zahlungen'!$I64)=0,P$1&gt;='Periodische Zahlungen'!$J64,P$1&lt;='Periodische Zahlungen'!$F64),'Periodische Zahlungen'!$D64,0),"")</f>
        <v/>
      </c>
      <c r="Q68" s="32" t="str">
        <f ca="1">IFERROR(IF(AND(MOD(MONTH(Q$1)+12-MONTH('Periodische Zahlungen'!$J64),'Periodische Zahlungen'!$I64)=0,Q$1&gt;='Periodische Zahlungen'!$J64,Q$1&lt;='Periodische Zahlungen'!$F64),'Periodische Zahlungen'!$D64,0),"")</f>
        <v/>
      </c>
      <c r="R68" s="32" t="str">
        <f ca="1">IFERROR(IF(AND(MOD(MONTH(R$1)+12-MONTH('Periodische Zahlungen'!$J64),'Periodische Zahlungen'!$I64)=0,R$1&gt;='Periodische Zahlungen'!$J64,R$1&lt;='Periodische Zahlungen'!$F64),'Periodische Zahlungen'!$D64,0),"")</f>
        <v/>
      </c>
      <c r="S68" s="32" t="str">
        <f ca="1">IFERROR(IF(AND(MOD(MONTH(S$1)+12-MONTH('Periodische Zahlungen'!$J64),'Periodische Zahlungen'!$I64)=0,S$1&gt;='Periodische Zahlungen'!$J64,S$1&lt;='Periodische Zahlungen'!$F64),'Periodische Zahlungen'!$D64,0),"")</f>
        <v/>
      </c>
      <c r="T68" s="32" t="str">
        <f ca="1">IFERROR(IF(AND(MOD(MONTH(T$1)+12-MONTH('Periodische Zahlungen'!$J64),'Periodische Zahlungen'!$I64)=0,T$1&gt;='Periodische Zahlungen'!$J64,T$1&lt;='Periodische Zahlungen'!$F64),'Periodische Zahlungen'!$D64,0),"")</f>
        <v/>
      </c>
      <c r="U68" s="32" t="str">
        <f ca="1">IFERROR(IF(AND(MOD(MONTH(U$1)+12-MONTH('Periodische Zahlungen'!$J64),'Periodische Zahlungen'!$I64)=0,U$1&gt;='Periodische Zahlungen'!$J64,U$1&lt;='Periodische Zahlungen'!$F64),'Periodische Zahlungen'!$D64,0),"")</f>
        <v/>
      </c>
      <c r="V68" s="32" t="str">
        <f ca="1">IFERROR(IF(AND(MOD(MONTH(V$1)+12-MONTH('Periodische Zahlungen'!$J64),'Periodische Zahlungen'!$I64)=0,V$1&gt;='Periodische Zahlungen'!$J64,V$1&lt;='Periodische Zahlungen'!$F64),'Periodische Zahlungen'!$D64,0),"")</f>
        <v/>
      </c>
      <c r="W68" s="32" t="str">
        <f ca="1">IFERROR(IF(AND(MOD(MONTH(W$1)+12-MONTH('Periodische Zahlungen'!$J64),'Periodische Zahlungen'!$I64)=0,W$1&gt;='Periodische Zahlungen'!$J64,W$1&lt;='Periodische Zahlungen'!$F64),'Periodische Zahlungen'!$D64,0),"")</f>
        <v/>
      </c>
      <c r="X68" s="32" t="str">
        <f ca="1">IFERROR(IF(AND(MOD(MONTH(X$1)+12-MONTH('Periodische Zahlungen'!$J64),'Periodische Zahlungen'!$I64)=0,X$1&gt;='Periodische Zahlungen'!$J64,X$1&lt;='Periodische Zahlungen'!$F64),'Periodische Zahlungen'!$D64,0),"")</f>
        <v/>
      </c>
      <c r="Y68" s="32" t="str">
        <f ca="1">IFERROR(IF(AND(MOD(MONTH(Y$1)+12-MONTH('Periodische Zahlungen'!$J64),'Periodische Zahlungen'!$I64)=0,Y$1&gt;='Periodische Zahlungen'!$J64,Y$1&lt;='Periodische Zahlungen'!$F64),'Periodische Zahlungen'!$D64,0),"")</f>
        <v/>
      </c>
      <c r="Z68" s="27">
        <f t="shared" ca="1" si="5"/>
        <v>0</v>
      </c>
      <c r="AA68" s="27">
        <f t="shared" ca="1" si="6"/>
        <v>0</v>
      </c>
    </row>
    <row r="69" spans="1:28">
      <c r="A69" s="31" t="str">
        <f>IF('Periodische Zahlungen'!A65&lt;&gt;"",'Periodische Zahlungen'!A65&amp;" ("&amp;'Periodische Zahlungen'!C65&amp;" "&amp;TEXT('Periodische Zahlungen'!D65,"0.00")&amp;" ab "&amp;TEXT('Periodische Zahlungen'!E65,"MMM/JJJJ")&amp;")","")</f>
        <v/>
      </c>
      <c r="B69" s="32" t="str">
        <f ca="1">IFERROR(IF(AND(MOD(MONTH(B$1)+12-MONTH('Periodische Zahlungen'!$J65),'Periodische Zahlungen'!$I65)=0,B$1&gt;='Periodische Zahlungen'!$J65,B$1&lt;='Periodische Zahlungen'!$F65),'Periodische Zahlungen'!$D65,0),"")</f>
        <v/>
      </c>
      <c r="C69" s="32" t="str">
        <f ca="1">IFERROR(IF(AND(MOD(MONTH(C$1)+12-MONTH('Periodische Zahlungen'!$J65),'Periodische Zahlungen'!$I65)=0,C$1&gt;='Periodische Zahlungen'!$J65,C$1&lt;='Periodische Zahlungen'!$F65),'Periodische Zahlungen'!$D65,0),"")</f>
        <v/>
      </c>
      <c r="D69" s="32" t="str">
        <f ca="1">IFERROR(IF(AND(MOD(MONTH(D$1)+12-MONTH('Periodische Zahlungen'!$J65),'Periodische Zahlungen'!$I65)=0,D$1&gt;='Periodische Zahlungen'!$J65,D$1&lt;='Periodische Zahlungen'!$F65),'Periodische Zahlungen'!$D65,0),"")</f>
        <v/>
      </c>
      <c r="E69" s="32" t="str">
        <f ca="1">IFERROR(IF(AND(MOD(MONTH(E$1)+12-MONTH('Periodische Zahlungen'!$J65),'Periodische Zahlungen'!$I65)=0,E$1&gt;='Periodische Zahlungen'!$J65,E$1&lt;='Periodische Zahlungen'!$F65),'Periodische Zahlungen'!$D65,0),"")</f>
        <v/>
      </c>
      <c r="F69" s="32" t="str">
        <f ca="1">IFERROR(IF(AND(MOD(MONTH(F$1)+12-MONTH('Periodische Zahlungen'!$J65),'Periodische Zahlungen'!$I65)=0,F$1&gt;='Periodische Zahlungen'!$J65,F$1&lt;='Periodische Zahlungen'!$F65),'Periodische Zahlungen'!$D65,0),"")</f>
        <v/>
      </c>
      <c r="G69" s="32" t="str">
        <f ca="1">IFERROR(IF(AND(MOD(MONTH(G$1)+12-MONTH('Periodische Zahlungen'!$J65),'Periodische Zahlungen'!$I65)=0,G$1&gt;='Periodische Zahlungen'!$J65,G$1&lt;='Periodische Zahlungen'!$F65),'Periodische Zahlungen'!$D65,0),"")</f>
        <v/>
      </c>
      <c r="H69" s="32" t="str">
        <f ca="1">IFERROR(IF(AND(MOD(MONTH(H$1)+12-MONTH('Periodische Zahlungen'!$J65),'Periodische Zahlungen'!$I65)=0,H$1&gt;='Periodische Zahlungen'!$J65,H$1&lt;='Periodische Zahlungen'!$F65),'Periodische Zahlungen'!$D65,0),"")</f>
        <v/>
      </c>
      <c r="I69" s="32" t="str">
        <f ca="1">IFERROR(IF(AND(MOD(MONTH(I$1)+12-MONTH('Periodische Zahlungen'!$J65),'Periodische Zahlungen'!$I65)=0,I$1&gt;='Periodische Zahlungen'!$J65,I$1&lt;='Periodische Zahlungen'!$F65),'Periodische Zahlungen'!$D65,0),"")</f>
        <v/>
      </c>
      <c r="J69" s="32" t="str">
        <f ca="1">IFERROR(IF(AND(MOD(MONTH(J$1)+12-MONTH('Periodische Zahlungen'!$J65),'Periodische Zahlungen'!$I65)=0,J$1&gt;='Periodische Zahlungen'!$J65,J$1&lt;='Periodische Zahlungen'!$F65),'Periodische Zahlungen'!$D65,0),"")</f>
        <v/>
      </c>
      <c r="K69" s="32" t="str">
        <f ca="1">IFERROR(IF(AND(MOD(MONTH(K$1)+12-MONTH('Periodische Zahlungen'!$J65),'Periodische Zahlungen'!$I65)=0,K$1&gt;='Periodische Zahlungen'!$J65,K$1&lt;='Periodische Zahlungen'!$F65),'Periodische Zahlungen'!$D65,0),"")</f>
        <v/>
      </c>
      <c r="L69" s="32" t="str">
        <f ca="1">IFERROR(IF(AND(MOD(MONTH(L$1)+12-MONTH('Periodische Zahlungen'!$J65),'Periodische Zahlungen'!$I65)=0,L$1&gt;='Periodische Zahlungen'!$J65,L$1&lt;='Periodische Zahlungen'!$F65),'Periodische Zahlungen'!$D65,0),"")</f>
        <v/>
      </c>
      <c r="M69" s="32" t="str">
        <f ca="1">IFERROR(IF(AND(MOD(MONTH(M$1)+12-MONTH('Periodische Zahlungen'!$J65),'Periodische Zahlungen'!$I65)=0,M$1&gt;='Periodische Zahlungen'!$J65,M$1&lt;='Periodische Zahlungen'!$F65),'Periodische Zahlungen'!$D65,0),"")</f>
        <v/>
      </c>
      <c r="N69" s="32" t="str">
        <f ca="1">IFERROR(IF(AND(MOD(MONTH(N$1)+12-MONTH('Periodische Zahlungen'!$J65),'Periodische Zahlungen'!$I65)=0,N$1&gt;='Periodische Zahlungen'!$J65,N$1&lt;='Periodische Zahlungen'!$F65),'Periodische Zahlungen'!$D65,0),"")</f>
        <v/>
      </c>
      <c r="O69" s="32" t="str">
        <f ca="1">IFERROR(IF(AND(MOD(MONTH(O$1)+12-MONTH('Periodische Zahlungen'!$J65),'Periodische Zahlungen'!$I65)=0,O$1&gt;='Periodische Zahlungen'!$J65,O$1&lt;='Periodische Zahlungen'!$F65),'Periodische Zahlungen'!$D65,0),"")</f>
        <v/>
      </c>
      <c r="P69" s="32" t="str">
        <f ca="1">IFERROR(IF(AND(MOD(MONTH(P$1)+12-MONTH('Periodische Zahlungen'!$J65),'Periodische Zahlungen'!$I65)=0,P$1&gt;='Periodische Zahlungen'!$J65,P$1&lt;='Periodische Zahlungen'!$F65),'Periodische Zahlungen'!$D65,0),"")</f>
        <v/>
      </c>
      <c r="Q69" s="32" t="str">
        <f ca="1">IFERROR(IF(AND(MOD(MONTH(Q$1)+12-MONTH('Periodische Zahlungen'!$J65),'Periodische Zahlungen'!$I65)=0,Q$1&gt;='Periodische Zahlungen'!$J65,Q$1&lt;='Periodische Zahlungen'!$F65),'Periodische Zahlungen'!$D65,0),"")</f>
        <v/>
      </c>
      <c r="R69" s="32" t="str">
        <f ca="1">IFERROR(IF(AND(MOD(MONTH(R$1)+12-MONTH('Periodische Zahlungen'!$J65),'Periodische Zahlungen'!$I65)=0,R$1&gt;='Periodische Zahlungen'!$J65,R$1&lt;='Periodische Zahlungen'!$F65),'Periodische Zahlungen'!$D65,0),"")</f>
        <v/>
      </c>
      <c r="S69" s="32" t="str">
        <f ca="1">IFERROR(IF(AND(MOD(MONTH(S$1)+12-MONTH('Periodische Zahlungen'!$J65),'Periodische Zahlungen'!$I65)=0,S$1&gt;='Periodische Zahlungen'!$J65,S$1&lt;='Periodische Zahlungen'!$F65),'Periodische Zahlungen'!$D65,0),"")</f>
        <v/>
      </c>
      <c r="T69" s="32" t="str">
        <f ca="1">IFERROR(IF(AND(MOD(MONTH(T$1)+12-MONTH('Periodische Zahlungen'!$J65),'Periodische Zahlungen'!$I65)=0,T$1&gt;='Periodische Zahlungen'!$J65,T$1&lt;='Periodische Zahlungen'!$F65),'Periodische Zahlungen'!$D65,0),"")</f>
        <v/>
      </c>
      <c r="U69" s="32" t="str">
        <f ca="1">IFERROR(IF(AND(MOD(MONTH(U$1)+12-MONTH('Periodische Zahlungen'!$J65),'Periodische Zahlungen'!$I65)=0,U$1&gt;='Periodische Zahlungen'!$J65,U$1&lt;='Periodische Zahlungen'!$F65),'Periodische Zahlungen'!$D65,0),"")</f>
        <v/>
      </c>
      <c r="V69" s="32" t="str">
        <f ca="1">IFERROR(IF(AND(MOD(MONTH(V$1)+12-MONTH('Periodische Zahlungen'!$J65),'Periodische Zahlungen'!$I65)=0,V$1&gt;='Periodische Zahlungen'!$J65,V$1&lt;='Periodische Zahlungen'!$F65),'Periodische Zahlungen'!$D65,0),"")</f>
        <v/>
      </c>
      <c r="W69" s="32" t="str">
        <f ca="1">IFERROR(IF(AND(MOD(MONTH(W$1)+12-MONTH('Periodische Zahlungen'!$J65),'Periodische Zahlungen'!$I65)=0,W$1&gt;='Periodische Zahlungen'!$J65,W$1&lt;='Periodische Zahlungen'!$F65),'Periodische Zahlungen'!$D65,0),"")</f>
        <v/>
      </c>
      <c r="X69" s="32" t="str">
        <f ca="1">IFERROR(IF(AND(MOD(MONTH(X$1)+12-MONTH('Periodische Zahlungen'!$J65),'Periodische Zahlungen'!$I65)=0,X$1&gt;='Periodische Zahlungen'!$J65,X$1&lt;='Periodische Zahlungen'!$F65),'Periodische Zahlungen'!$D65,0),"")</f>
        <v/>
      </c>
      <c r="Y69" s="32" t="str">
        <f ca="1">IFERROR(IF(AND(MOD(MONTH(Y$1)+12-MONTH('Periodische Zahlungen'!$J65),'Periodische Zahlungen'!$I65)=0,Y$1&gt;='Periodische Zahlungen'!$J65,Y$1&lt;='Periodische Zahlungen'!$F65),'Periodische Zahlungen'!$D65,0),"")</f>
        <v/>
      </c>
      <c r="Z69" s="27">
        <f t="shared" ca="1" si="5"/>
        <v>0</v>
      </c>
      <c r="AA69" s="27">
        <f t="shared" ca="1" si="6"/>
        <v>0</v>
      </c>
    </row>
    <row r="70" spans="1:28">
      <c r="A70" s="31" t="str">
        <f>IF('Periodische Zahlungen'!A66&lt;&gt;"",'Periodische Zahlungen'!A66&amp;" ("&amp;'Periodische Zahlungen'!C66&amp;" "&amp;TEXT('Periodische Zahlungen'!D66,"0.00")&amp;" ab "&amp;TEXT('Periodische Zahlungen'!E66,"MMM/JJJJ")&amp;")","")</f>
        <v/>
      </c>
      <c r="B70" s="32" t="str">
        <f ca="1">IFERROR(IF(AND(MOD(MONTH(B$1)+12-MONTH('Periodische Zahlungen'!$J66),'Periodische Zahlungen'!$I66)=0,B$1&gt;='Periodische Zahlungen'!$J66,B$1&lt;='Periodische Zahlungen'!$F66),'Periodische Zahlungen'!$D66,0),"")</f>
        <v/>
      </c>
      <c r="C70" s="32" t="str">
        <f ca="1">IFERROR(IF(AND(MOD(MONTH(C$1)+12-MONTH('Periodische Zahlungen'!$J66),'Periodische Zahlungen'!$I66)=0,C$1&gt;='Periodische Zahlungen'!$J66,C$1&lt;='Periodische Zahlungen'!$F66),'Periodische Zahlungen'!$D66,0),"")</f>
        <v/>
      </c>
      <c r="D70" s="32" t="str">
        <f ca="1">IFERROR(IF(AND(MOD(MONTH(D$1)+12-MONTH('Periodische Zahlungen'!$J66),'Periodische Zahlungen'!$I66)=0,D$1&gt;='Periodische Zahlungen'!$J66,D$1&lt;='Periodische Zahlungen'!$F66),'Periodische Zahlungen'!$D66,0),"")</f>
        <v/>
      </c>
      <c r="E70" s="32" t="str">
        <f ca="1">IFERROR(IF(AND(MOD(MONTH(E$1)+12-MONTH('Periodische Zahlungen'!$J66),'Periodische Zahlungen'!$I66)=0,E$1&gt;='Periodische Zahlungen'!$J66,E$1&lt;='Periodische Zahlungen'!$F66),'Periodische Zahlungen'!$D66,0),"")</f>
        <v/>
      </c>
      <c r="F70" s="32" t="str">
        <f ca="1">IFERROR(IF(AND(MOD(MONTH(F$1)+12-MONTH('Periodische Zahlungen'!$J66),'Periodische Zahlungen'!$I66)=0,F$1&gt;='Periodische Zahlungen'!$J66,F$1&lt;='Periodische Zahlungen'!$F66),'Periodische Zahlungen'!$D66,0),"")</f>
        <v/>
      </c>
      <c r="G70" s="32" t="str">
        <f ca="1">IFERROR(IF(AND(MOD(MONTH(G$1)+12-MONTH('Periodische Zahlungen'!$J66),'Periodische Zahlungen'!$I66)=0,G$1&gt;='Periodische Zahlungen'!$J66,G$1&lt;='Periodische Zahlungen'!$F66),'Periodische Zahlungen'!$D66,0),"")</f>
        <v/>
      </c>
      <c r="H70" s="32" t="str">
        <f ca="1">IFERROR(IF(AND(MOD(MONTH(H$1)+12-MONTH('Periodische Zahlungen'!$J66),'Periodische Zahlungen'!$I66)=0,H$1&gt;='Periodische Zahlungen'!$J66,H$1&lt;='Periodische Zahlungen'!$F66),'Periodische Zahlungen'!$D66,0),"")</f>
        <v/>
      </c>
      <c r="I70" s="32" t="str">
        <f ca="1">IFERROR(IF(AND(MOD(MONTH(I$1)+12-MONTH('Periodische Zahlungen'!$J66),'Periodische Zahlungen'!$I66)=0,I$1&gt;='Periodische Zahlungen'!$J66,I$1&lt;='Periodische Zahlungen'!$F66),'Periodische Zahlungen'!$D66,0),"")</f>
        <v/>
      </c>
      <c r="J70" s="32" t="str">
        <f ca="1">IFERROR(IF(AND(MOD(MONTH(J$1)+12-MONTH('Periodische Zahlungen'!$J66),'Periodische Zahlungen'!$I66)=0,J$1&gt;='Periodische Zahlungen'!$J66,J$1&lt;='Periodische Zahlungen'!$F66),'Periodische Zahlungen'!$D66,0),"")</f>
        <v/>
      </c>
      <c r="K70" s="32" t="str">
        <f ca="1">IFERROR(IF(AND(MOD(MONTH(K$1)+12-MONTH('Periodische Zahlungen'!$J66),'Periodische Zahlungen'!$I66)=0,K$1&gt;='Periodische Zahlungen'!$J66,K$1&lt;='Periodische Zahlungen'!$F66),'Periodische Zahlungen'!$D66,0),"")</f>
        <v/>
      </c>
      <c r="L70" s="32" t="str">
        <f ca="1">IFERROR(IF(AND(MOD(MONTH(L$1)+12-MONTH('Periodische Zahlungen'!$J66),'Periodische Zahlungen'!$I66)=0,L$1&gt;='Periodische Zahlungen'!$J66,L$1&lt;='Periodische Zahlungen'!$F66),'Periodische Zahlungen'!$D66,0),"")</f>
        <v/>
      </c>
      <c r="M70" s="32" t="str">
        <f ca="1">IFERROR(IF(AND(MOD(MONTH(M$1)+12-MONTH('Periodische Zahlungen'!$J66),'Periodische Zahlungen'!$I66)=0,M$1&gt;='Periodische Zahlungen'!$J66,M$1&lt;='Periodische Zahlungen'!$F66),'Periodische Zahlungen'!$D66,0),"")</f>
        <v/>
      </c>
      <c r="N70" s="32" t="str">
        <f ca="1">IFERROR(IF(AND(MOD(MONTH(N$1)+12-MONTH('Periodische Zahlungen'!$J66),'Periodische Zahlungen'!$I66)=0,N$1&gt;='Periodische Zahlungen'!$J66,N$1&lt;='Periodische Zahlungen'!$F66),'Periodische Zahlungen'!$D66,0),"")</f>
        <v/>
      </c>
      <c r="O70" s="32" t="str">
        <f ca="1">IFERROR(IF(AND(MOD(MONTH(O$1)+12-MONTH('Periodische Zahlungen'!$J66),'Periodische Zahlungen'!$I66)=0,O$1&gt;='Periodische Zahlungen'!$J66,O$1&lt;='Periodische Zahlungen'!$F66),'Periodische Zahlungen'!$D66,0),"")</f>
        <v/>
      </c>
      <c r="P70" s="32" t="str">
        <f ca="1">IFERROR(IF(AND(MOD(MONTH(P$1)+12-MONTH('Periodische Zahlungen'!$J66),'Periodische Zahlungen'!$I66)=0,P$1&gt;='Periodische Zahlungen'!$J66,P$1&lt;='Periodische Zahlungen'!$F66),'Periodische Zahlungen'!$D66,0),"")</f>
        <v/>
      </c>
      <c r="Q70" s="32" t="str">
        <f ca="1">IFERROR(IF(AND(MOD(MONTH(Q$1)+12-MONTH('Periodische Zahlungen'!$J66),'Periodische Zahlungen'!$I66)=0,Q$1&gt;='Periodische Zahlungen'!$J66,Q$1&lt;='Periodische Zahlungen'!$F66),'Periodische Zahlungen'!$D66,0),"")</f>
        <v/>
      </c>
      <c r="R70" s="32" t="str">
        <f ca="1">IFERROR(IF(AND(MOD(MONTH(R$1)+12-MONTH('Periodische Zahlungen'!$J66),'Periodische Zahlungen'!$I66)=0,R$1&gt;='Periodische Zahlungen'!$J66,R$1&lt;='Periodische Zahlungen'!$F66),'Periodische Zahlungen'!$D66,0),"")</f>
        <v/>
      </c>
      <c r="S70" s="32" t="str">
        <f ca="1">IFERROR(IF(AND(MOD(MONTH(S$1)+12-MONTH('Periodische Zahlungen'!$J66),'Periodische Zahlungen'!$I66)=0,S$1&gt;='Periodische Zahlungen'!$J66,S$1&lt;='Periodische Zahlungen'!$F66),'Periodische Zahlungen'!$D66,0),"")</f>
        <v/>
      </c>
      <c r="T70" s="32" t="str">
        <f ca="1">IFERROR(IF(AND(MOD(MONTH(T$1)+12-MONTH('Periodische Zahlungen'!$J66),'Periodische Zahlungen'!$I66)=0,T$1&gt;='Periodische Zahlungen'!$J66,T$1&lt;='Periodische Zahlungen'!$F66),'Periodische Zahlungen'!$D66,0),"")</f>
        <v/>
      </c>
      <c r="U70" s="32" t="str">
        <f ca="1">IFERROR(IF(AND(MOD(MONTH(U$1)+12-MONTH('Periodische Zahlungen'!$J66),'Periodische Zahlungen'!$I66)=0,U$1&gt;='Periodische Zahlungen'!$J66,U$1&lt;='Periodische Zahlungen'!$F66),'Periodische Zahlungen'!$D66,0),"")</f>
        <v/>
      </c>
      <c r="V70" s="32" t="str">
        <f ca="1">IFERROR(IF(AND(MOD(MONTH(V$1)+12-MONTH('Periodische Zahlungen'!$J66),'Periodische Zahlungen'!$I66)=0,V$1&gt;='Periodische Zahlungen'!$J66,V$1&lt;='Periodische Zahlungen'!$F66),'Periodische Zahlungen'!$D66,0),"")</f>
        <v/>
      </c>
      <c r="W70" s="32" t="str">
        <f ca="1">IFERROR(IF(AND(MOD(MONTH(W$1)+12-MONTH('Periodische Zahlungen'!$J66),'Periodische Zahlungen'!$I66)=0,W$1&gt;='Periodische Zahlungen'!$J66,W$1&lt;='Periodische Zahlungen'!$F66),'Periodische Zahlungen'!$D66,0),"")</f>
        <v/>
      </c>
      <c r="X70" s="32" t="str">
        <f ca="1">IFERROR(IF(AND(MOD(MONTH(X$1)+12-MONTH('Periodische Zahlungen'!$J66),'Periodische Zahlungen'!$I66)=0,X$1&gt;='Periodische Zahlungen'!$J66,X$1&lt;='Periodische Zahlungen'!$F66),'Periodische Zahlungen'!$D66,0),"")</f>
        <v/>
      </c>
      <c r="Y70" s="32" t="str">
        <f ca="1">IFERROR(IF(AND(MOD(MONTH(Y$1)+12-MONTH('Periodische Zahlungen'!$J66),'Periodische Zahlungen'!$I66)=0,Y$1&gt;='Periodische Zahlungen'!$J66,Y$1&lt;='Periodische Zahlungen'!$F66),'Periodische Zahlungen'!$D66,0),"")</f>
        <v/>
      </c>
      <c r="Z70" s="27">
        <f t="shared" ca="1" si="5"/>
        <v>0</v>
      </c>
      <c r="AA70" s="27">
        <f t="shared" ca="1" si="6"/>
        <v>0</v>
      </c>
    </row>
    <row r="71" spans="1:28">
      <c r="A71" s="31" t="str">
        <f>IF('Periodische Zahlungen'!A67&lt;&gt;"",'Periodische Zahlungen'!A67&amp;" ("&amp;'Periodische Zahlungen'!C67&amp;" "&amp;TEXT('Periodische Zahlungen'!D67,"0.00")&amp;" ab "&amp;TEXT('Periodische Zahlungen'!E67,"MMM/JJJJ")&amp;")","")</f>
        <v/>
      </c>
      <c r="B71" s="32" t="str">
        <f ca="1">IFERROR(IF(AND(MOD(MONTH(B$1)+12-MONTH('Periodische Zahlungen'!$J67),'Periodische Zahlungen'!$I67)=0,B$1&gt;='Periodische Zahlungen'!$J67,B$1&lt;='Periodische Zahlungen'!$F67),'Periodische Zahlungen'!$D67,0),"")</f>
        <v/>
      </c>
      <c r="C71" s="32" t="str">
        <f ca="1">IFERROR(IF(AND(MOD(MONTH(C$1)+12-MONTH('Periodische Zahlungen'!$J67),'Periodische Zahlungen'!$I67)=0,C$1&gt;='Periodische Zahlungen'!$J67,C$1&lt;='Periodische Zahlungen'!$F67),'Periodische Zahlungen'!$D67,0),"")</f>
        <v/>
      </c>
      <c r="D71" s="32" t="str">
        <f ca="1">IFERROR(IF(AND(MOD(MONTH(D$1)+12-MONTH('Periodische Zahlungen'!$J67),'Periodische Zahlungen'!$I67)=0,D$1&gt;='Periodische Zahlungen'!$J67,D$1&lt;='Periodische Zahlungen'!$F67),'Periodische Zahlungen'!$D67,0),"")</f>
        <v/>
      </c>
      <c r="E71" s="32" t="str">
        <f ca="1">IFERROR(IF(AND(MOD(MONTH(E$1)+12-MONTH('Periodische Zahlungen'!$J67),'Periodische Zahlungen'!$I67)=0,E$1&gt;='Periodische Zahlungen'!$J67,E$1&lt;='Periodische Zahlungen'!$F67),'Periodische Zahlungen'!$D67,0),"")</f>
        <v/>
      </c>
      <c r="F71" s="32" t="str">
        <f ca="1">IFERROR(IF(AND(MOD(MONTH(F$1)+12-MONTH('Periodische Zahlungen'!$J67),'Periodische Zahlungen'!$I67)=0,F$1&gt;='Periodische Zahlungen'!$J67,F$1&lt;='Periodische Zahlungen'!$F67),'Periodische Zahlungen'!$D67,0),"")</f>
        <v/>
      </c>
      <c r="G71" s="32" t="str">
        <f ca="1">IFERROR(IF(AND(MOD(MONTH(G$1)+12-MONTH('Periodische Zahlungen'!$J67),'Periodische Zahlungen'!$I67)=0,G$1&gt;='Periodische Zahlungen'!$J67,G$1&lt;='Periodische Zahlungen'!$F67),'Periodische Zahlungen'!$D67,0),"")</f>
        <v/>
      </c>
      <c r="H71" s="32" t="str">
        <f ca="1">IFERROR(IF(AND(MOD(MONTH(H$1)+12-MONTH('Periodische Zahlungen'!$J67),'Periodische Zahlungen'!$I67)=0,H$1&gt;='Periodische Zahlungen'!$J67,H$1&lt;='Periodische Zahlungen'!$F67),'Periodische Zahlungen'!$D67,0),"")</f>
        <v/>
      </c>
      <c r="I71" s="32" t="str">
        <f ca="1">IFERROR(IF(AND(MOD(MONTH(I$1)+12-MONTH('Periodische Zahlungen'!$J67),'Periodische Zahlungen'!$I67)=0,I$1&gt;='Periodische Zahlungen'!$J67,I$1&lt;='Periodische Zahlungen'!$F67),'Periodische Zahlungen'!$D67,0),"")</f>
        <v/>
      </c>
      <c r="J71" s="32" t="str">
        <f ca="1">IFERROR(IF(AND(MOD(MONTH(J$1)+12-MONTH('Periodische Zahlungen'!$J67),'Periodische Zahlungen'!$I67)=0,J$1&gt;='Periodische Zahlungen'!$J67,J$1&lt;='Periodische Zahlungen'!$F67),'Periodische Zahlungen'!$D67,0),"")</f>
        <v/>
      </c>
      <c r="K71" s="32" t="str">
        <f ca="1">IFERROR(IF(AND(MOD(MONTH(K$1)+12-MONTH('Periodische Zahlungen'!$J67),'Periodische Zahlungen'!$I67)=0,K$1&gt;='Periodische Zahlungen'!$J67,K$1&lt;='Periodische Zahlungen'!$F67),'Periodische Zahlungen'!$D67,0),"")</f>
        <v/>
      </c>
      <c r="L71" s="32" t="str">
        <f ca="1">IFERROR(IF(AND(MOD(MONTH(L$1)+12-MONTH('Periodische Zahlungen'!$J67),'Periodische Zahlungen'!$I67)=0,L$1&gt;='Periodische Zahlungen'!$J67,L$1&lt;='Periodische Zahlungen'!$F67),'Periodische Zahlungen'!$D67,0),"")</f>
        <v/>
      </c>
      <c r="M71" s="32" t="str">
        <f ca="1">IFERROR(IF(AND(MOD(MONTH(M$1)+12-MONTH('Periodische Zahlungen'!$J67),'Periodische Zahlungen'!$I67)=0,M$1&gt;='Periodische Zahlungen'!$J67,M$1&lt;='Periodische Zahlungen'!$F67),'Periodische Zahlungen'!$D67,0),"")</f>
        <v/>
      </c>
      <c r="N71" s="32" t="str">
        <f ca="1">IFERROR(IF(AND(MOD(MONTH(N$1)+12-MONTH('Periodische Zahlungen'!$J67),'Periodische Zahlungen'!$I67)=0,N$1&gt;='Periodische Zahlungen'!$J67,N$1&lt;='Periodische Zahlungen'!$F67),'Periodische Zahlungen'!$D67,0),"")</f>
        <v/>
      </c>
      <c r="O71" s="32" t="str">
        <f ca="1">IFERROR(IF(AND(MOD(MONTH(O$1)+12-MONTH('Periodische Zahlungen'!$J67),'Periodische Zahlungen'!$I67)=0,O$1&gt;='Periodische Zahlungen'!$J67,O$1&lt;='Periodische Zahlungen'!$F67),'Periodische Zahlungen'!$D67,0),"")</f>
        <v/>
      </c>
      <c r="P71" s="32" t="str">
        <f ca="1">IFERROR(IF(AND(MOD(MONTH(P$1)+12-MONTH('Periodische Zahlungen'!$J67),'Periodische Zahlungen'!$I67)=0,P$1&gt;='Periodische Zahlungen'!$J67,P$1&lt;='Periodische Zahlungen'!$F67),'Periodische Zahlungen'!$D67,0),"")</f>
        <v/>
      </c>
      <c r="Q71" s="32" t="str">
        <f ca="1">IFERROR(IF(AND(MOD(MONTH(Q$1)+12-MONTH('Periodische Zahlungen'!$J67),'Periodische Zahlungen'!$I67)=0,Q$1&gt;='Periodische Zahlungen'!$J67,Q$1&lt;='Periodische Zahlungen'!$F67),'Periodische Zahlungen'!$D67,0),"")</f>
        <v/>
      </c>
      <c r="R71" s="32" t="str">
        <f ca="1">IFERROR(IF(AND(MOD(MONTH(R$1)+12-MONTH('Periodische Zahlungen'!$J67),'Periodische Zahlungen'!$I67)=0,R$1&gt;='Periodische Zahlungen'!$J67,R$1&lt;='Periodische Zahlungen'!$F67),'Periodische Zahlungen'!$D67,0),"")</f>
        <v/>
      </c>
      <c r="S71" s="32" t="str">
        <f ca="1">IFERROR(IF(AND(MOD(MONTH(S$1)+12-MONTH('Periodische Zahlungen'!$J67),'Periodische Zahlungen'!$I67)=0,S$1&gt;='Periodische Zahlungen'!$J67,S$1&lt;='Periodische Zahlungen'!$F67),'Periodische Zahlungen'!$D67,0),"")</f>
        <v/>
      </c>
      <c r="T71" s="32" t="str">
        <f ca="1">IFERROR(IF(AND(MOD(MONTH(T$1)+12-MONTH('Periodische Zahlungen'!$J67),'Periodische Zahlungen'!$I67)=0,T$1&gt;='Periodische Zahlungen'!$J67,T$1&lt;='Periodische Zahlungen'!$F67),'Periodische Zahlungen'!$D67,0),"")</f>
        <v/>
      </c>
      <c r="U71" s="32" t="str">
        <f ca="1">IFERROR(IF(AND(MOD(MONTH(U$1)+12-MONTH('Periodische Zahlungen'!$J67),'Periodische Zahlungen'!$I67)=0,U$1&gt;='Periodische Zahlungen'!$J67,U$1&lt;='Periodische Zahlungen'!$F67),'Periodische Zahlungen'!$D67,0),"")</f>
        <v/>
      </c>
      <c r="V71" s="32" t="str">
        <f ca="1">IFERROR(IF(AND(MOD(MONTH(V$1)+12-MONTH('Periodische Zahlungen'!$J67),'Periodische Zahlungen'!$I67)=0,V$1&gt;='Periodische Zahlungen'!$J67,V$1&lt;='Periodische Zahlungen'!$F67),'Periodische Zahlungen'!$D67,0),"")</f>
        <v/>
      </c>
      <c r="W71" s="32" t="str">
        <f ca="1">IFERROR(IF(AND(MOD(MONTH(W$1)+12-MONTH('Periodische Zahlungen'!$J67),'Periodische Zahlungen'!$I67)=0,W$1&gt;='Periodische Zahlungen'!$J67,W$1&lt;='Periodische Zahlungen'!$F67),'Periodische Zahlungen'!$D67,0),"")</f>
        <v/>
      </c>
      <c r="X71" s="32" t="str">
        <f ca="1">IFERROR(IF(AND(MOD(MONTH(X$1)+12-MONTH('Periodische Zahlungen'!$J67),'Periodische Zahlungen'!$I67)=0,X$1&gt;='Periodische Zahlungen'!$J67,X$1&lt;='Periodische Zahlungen'!$F67),'Periodische Zahlungen'!$D67,0),"")</f>
        <v/>
      </c>
      <c r="Y71" s="32" t="str">
        <f ca="1">IFERROR(IF(AND(MOD(MONTH(Y$1)+12-MONTH('Periodische Zahlungen'!$J67),'Periodische Zahlungen'!$I67)=0,Y$1&gt;='Periodische Zahlungen'!$J67,Y$1&lt;='Periodische Zahlungen'!$F67),'Periodische Zahlungen'!$D67,0),"")</f>
        <v/>
      </c>
      <c r="Z71" s="27">
        <f t="shared" ca="1" si="5"/>
        <v>0</v>
      </c>
      <c r="AA71" s="27">
        <f t="shared" ca="1" si="6"/>
        <v>0</v>
      </c>
    </row>
    <row r="72" spans="1:28">
      <c r="A72" s="31" t="str">
        <f>IF('Periodische Zahlungen'!A68&lt;&gt;"",'Periodische Zahlungen'!A68&amp;" ("&amp;'Periodische Zahlungen'!C68&amp;" "&amp;TEXT('Periodische Zahlungen'!D68,"0.00")&amp;" ab "&amp;TEXT('Periodische Zahlungen'!E68,"MMM/JJJJ")&amp;")","")</f>
        <v/>
      </c>
      <c r="B72" s="32" t="str">
        <f ca="1">IFERROR(IF(AND(MOD(MONTH(B$1)+12-MONTH('Periodische Zahlungen'!$J68),'Periodische Zahlungen'!$I68)=0,B$1&gt;='Periodische Zahlungen'!$J68,B$1&lt;='Periodische Zahlungen'!$F68),'Periodische Zahlungen'!$D68,0),"")</f>
        <v/>
      </c>
      <c r="C72" s="32" t="str">
        <f ca="1">IFERROR(IF(AND(MOD(MONTH(C$1)+12-MONTH('Periodische Zahlungen'!$J68),'Periodische Zahlungen'!$I68)=0,C$1&gt;='Periodische Zahlungen'!$J68,C$1&lt;='Periodische Zahlungen'!$F68),'Periodische Zahlungen'!$D68,0),"")</f>
        <v/>
      </c>
      <c r="D72" s="32" t="str">
        <f ca="1">IFERROR(IF(AND(MOD(MONTH(D$1)+12-MONTH('Periodische Zahlungen'!$J68),'Periodische Zahlungen'!$I68)=0,D$1&gt;='Periodische Zahlungen'!$J68,D$1&lt;='Periodische Zahlungen'!$F68),'Periodische Zahlungen'!$D68,0),"")</f>
        <v/>
      </c>
      <c r="E72" s="32" t="str">
        <f ca="1">IFERROR(IF(AND(MOD(MONTH(E$1)+12-MONTH('Periodische Zahlungen'!$J68),'Periodische Zahlungen'!$I68)=0,E$1&gt;='Periodische Zahlungen'!$J68,E$1&lt;='Periodische Zahlungen'!$F68),'Periodische Zahlungen'!$D68,0),"")</f>
        <v/>
      </c>
      <c r="F72" s="32" t="str">
        <f ca="1">IFERROR(IF(AND(MOD(MONTH(F$1)+12-MONTH('Periodische Zahlungen'!$J68),'Periodische Zahlungen'!$I68)=0,F$1&gt;='Periodische Zahlungen'!$J68,F$1&lt;='Periodische Zahlungen'!$F68),'Periodische Zahlungen'!$D68,0),"")</f>
        <v/>
      </c>
      <c r="G72" s="32" t="str">
        <f ca="1">IFERROR(IF(AND(MOD(MONTH(G$1)+12-MONTH('Periodische Zahlungen'!$J68),'Periodische Zahlungen'!$I68)=0,G$1&gt;='Periodische Zahlungen'!$J68,G$1&lt;='Periodische Zahlungen'!$F68),'Periodische Zahlungen'!$D68,0),"")</f>
        <v/>
      </c>
      <c r="H72" s="32" t="str">
        <f ca="1">IFERROR(IF(AND(MOD(MONTH(H$1)+12-MONTH('Periodische Zahlungen'!$J68),'Periodische Zahlungen'!$I68)=0,H$1&gt;='Periodische Zahlungen'!$J68,H$1&lt;='Periodische Zahlungen'!$F68),'Periodische Zahlungen'!$D68,0),"")</f>
        <v/>
      </c>
      <c r="I72" s="32" t="str">
        <f ca="1">IFERROR(IF(AND(MOD(MONTH(I$1)+12-MONTH('Periodische Zahlungen'!$J68),'Periodische Zahlungen'!$I68)=0,I$1&gt;='Periodische Zahlungen'!$J68,I$1&lt;='Periodische Zahlungen'!$F68),'Periodische Zahlungen'!$D68,0),"")</f>
        <v/>
      </c>
      <c r="J72" s="32" t="str">
        <f ca="1">IFERROR(IF(AND(MOD(MONTH(J$1)+12-MONTH('Periodische Zahlungen'!$J68),'Periodische Zahlungen'!$I68)=0,J$1&gt;='Periodische Zahlungen'!$J68,J$1&lt;='Periodische Zahlungen'!$F68),'Periodische Zahlungen'!$D68,0),"")</f>
        <v/>
      </c>
      <c r="K72" s="32" t="str">
        <f ca="1">IFERROR(IF(AND(MOD(MONTH(K$1)+12-MONTH('Periodische Zahlungen'!$J68),'Periodische Zahlungen'!$I68)=0,K$1&gt;='Periodische Zahlungen'!$J68,K$1&lt;='Periodische Zahlungen'!$F68),'Periodische Zahlungen'!$D68,0),"")</f>
        <v/>
      </c>
      <c r="L72" s="32" t="str">
        <f ca="1">IFERROR(IF(AND(MOD(MONTH(L$1)+12-MONTH('Periodische Zahlungen'!$J68),'Periodische Zahlungen'!$I68)=0,L$1&gt;='Periodische Zahlungen'!$J68,L$1&lt;='Periodische Zahlungen'!$F68),'Periodische Zahlungen'!$D68,0),"")</f>
        <v/>
      </c>
      <c r="M72" s="32" t="str">
        <f ca="1">IFERROR(IF(AND(MOD(MONTH(M$1)+12-MONTH('Periodische Zahlungen'!$J68),'Periodische Zahlungen'!$I68)=0,M$1&gt;='Periodische Zahlungen'!$J68,M$1&lt;='Periodische Zahlungen'!$F68),'Periodische Zahlungen'!$D68,0),"")</f>
        <v/>
      </c>
      <c r="N72" s="32" t="str">
        <f ca="1">IFERROR(IF(AND(MOD(MONTH(N$1)+12-MONTH('Periodische Zahlungen'!$J68),'Periodische Zahlungen'!$I68)=0,N$1&gt;='Periodische Zahlungen'!$J68,N$1&lt;='Periodische Zahlungen'!$F68),'Periodische Zahlungen'!$D68,0),"")</f>
        <v/>
      </c>
      <c r="O72" s="32" t="str">
        <f ca="1">IFERROR(IF(AND(MOD(MONTH(O$1)+12-MONTH('Periodische Zahlungen'!$J68),'Periodische Zahlungen'!$I68)=0,O$1&gt;='Periodische Zahlungen'!$J68,O$1&lt;='Periodische Zahlungen'!$F68),'Periodische Zahlungen'!$D68,0),"")</f>
        <v/>
      </c>
      <c r="P72" s="32" t="str">
        <f ca="1">IFERROR(IF(AND(MOD(MONTH(P$1)+12-MONTH('Periodische Zahlungen'!$J68),'Periodische Zahlungen'!$I68)=0,P$1&gt;='Periodische Zahlungen'!$J68,P$1&lt;='Periodische Zahlungen'!$F68),'Periodische Zahlungen'!$D68,0),"")</f>
        <v/>
      </c>
      <c r="Q72" s="32" t="str">
        <f ca="1">IFERROR(IF(AND(MOD(MONTH(Q$1)+12-MONTH('Periodische Zahlungen'!$J68),'Periodische Zahlungen'!$I68)=0,Q$1&gt;='Periodische Zahlungen'!$J68,Q$1&lt;='Periodische Zahlungen'!$F68),'Periodische Zahlungen'!$D68,0),"")</f>
        <v/>
      </c>
      <c r="R72" s="32" t="str">
        <f ca="1">IFERROR(IF(AND(MOD(MONTH(R$1)+12-MONTH('Periodische Zahlungen'!$J68),'Periodische Zahlungen'!$I68)=0,R$1&gt;='Periodische Zahlungen'!$J68,R$1&lt;='Periodische Zahlungen'!$F68),'Periodische Zahlungen'!$D68,0),"")</f>
        <v/>
      </c>
      <c r="S72" s="32" t="str">
        <f ca="1">IFERROR(IF(AND(MOD(MONTH(S$1)+12-MONTH('Periodische Zahlungen'!$J68),'Periodische Zahlungen'!$I68)=0,S$1&gt;='Periodische Zahlungen'!$J68,S$1&lt;='Periodische Zahlungen'!$F68),'Periodische Zahlungen'!$D68,0),"")</f>
        <v/>
      </c>
      <c r="T72" s="32" t="str">
        <f ca="1">IFERROR(IF(AND(MOD(MONTH(T$1)+12-MONTH('Periodische Zahlungen'!$J68),'Periodische Zahlungen'!$I68)=0,T$1&gt;='Periodische Zahlungen'!$J68,T$1&lt;='Periodische Zahlungen'!$F68),'Periodische Zahlungen'!$D68,0),"")</f>
        <v/>
      </c>
      <c r="U72" s="32" t="str">
        <f ca="1">IFERROR(IF(AND(MOD(MONTH(U$1)+12-MONTH('Periodische Zahlungen'!$J68),'Periodische Zahlungen'!$I68)=0,U$1&gt;='Periodische Zahlungen'!$J68,U$1&lt;='Periodische Zahlungen'!$F68),'Periodische Zahlungen'!$D68,0),"")</f>
        <v/>
      </c>
      <c r="V72" s="32" t="str">
        <f ca="1">IFERROR(IF(AND(MOD(MONTH(V$1)+12-MONTH('Periodische Zahlungen'!$J68),'Periodische Zahlungen'!$I68)=0,V$1&gt;='Periodische Zahlungen'!$J68,V$1&lt;='Periodische Zahlungen'!$F68),'Periodische Zahlungen'!$D68,0),"")</f>
        <v/>
      </c>
      <c r="W72" s="32" t="str">
        <f ca="1">IFERROR(IF(AND(MOD(MONTH(W$1)+12-MONTH('Periodische Zahlungen'!$J68),'Periodische Zahlungen'!$I68)=0,W$1&gt;='Periodische Zahlungen'!$J68,W$1&lt;='Periodische Zahlungen'!$F68),'Periodische Zahlungen'!$D68,0),"")</f>
        <v/>
      </c>
      <c r="X72" s="32" t="str">
        <f ca="1">IFERROR(IF(AND(MOD(MONTH(X$1)+12-MONTH('Periodische Zahlungen'!$J68),'Periodische Zahlungen'!$I68)=0,X$1&gt;='Periodische Zahlungen'!$J68,X$1&lt;='Periodische Zahlungen'!$F68),'Periodische Zahlungen'!$D68,0),"")</f>
        <v/>
      </c>
      <c r="Y72" s="32" t="str">
        <f ca="1">IFERROR(IF(AND(MOD(MONTH(Y$1)+12-MONTH('Periodische Zahlungen'!$J68),'Periodische Zahlungen'!$I68)=0,Y$1&gt;='Periodische Zahlungen'!$J68,Y$1&lt;='Periodische Zahlungen'!$F68),'Periodische Zahlungen'!$D68,0),"")</f>
        <v/>
      </c>
      <c r="Z72" s="27">
        <f t="shared" ca="1" si="5"/>
        <v>0</v>
      </c>
      <c r="AA72" s="27">
        <f t="shared" ca="1" si="6"/>
        <v>0</v>
      </c>
    </row>
    <row r="73" spans="1:28">
      <c r="A73" s="31" t="str">
        <f>IF('Periodische Zahlungen'!A69&lt;&gt;"",'Periodische Zahlungen'!A69&amp;" ("&amp;'Periodische Zahlungen'!C69&amp;" "&amp;TEXT('Periodische Zahlungen'!D69,"0.00")&amp;" ab "&amp;TEXT('Periodische Zahlungen'!E69,"MMM/JJJJ")&amp;")","")</f>
        <v/>
      </c>
      <c r="B73" s="32" t="str">
        <f ca="1">IFERROR(IF(AND(MOD(MONTH(B$1)+12-MONTH('Periodische Zahlungen'!$J69),'Periodische Zahlungen'!$I69)=0,B$1&gt;='Periodische Zahlungen'!$J69,B$1&lt;='Periodische Zahlungen'!$F69),'Periodische Zahlungen'!$D69,0),"")</f>
        <v/>
      </c>
      <c r="C73" s="32" t="str">
        <f ca="1">IFERROR(IF(AND(MOD(MONTH(C$1)+12-MONTH('Periodische Zahlungen'!$J69),'Periodische Zahlungen'!$I69)=0,C$1&gt;='Periodische Zahlungen'!$J69,C$1&lt;='Periodische Zahlungen'!$F69),'Periodische Zahlungen'!$D69,0),"")</f>
        <v/>
      </c>
      <c r="D73" s="32" t="str">
        <f ca="1">IFERROR(IF(AND(MOD(MONTH(D$1)+12-MONTH('Periodische Zahlungen'!$J69),'Periodische Zahlungen'!$I69)=0,D$1&gt;='Periodische Zahlungen'!$J69,D$1&lt;='Periodische Zahlungen'!$F69),'Periodische Zahlungen'!$D69,0),"")</f>
        <v/>
      </c>
      <c r="E73" s="32" t="str">
        <f ca="1">IFERROR(IF(AND(MOD(MONTH(E$1)+12-MONTH('Periodische Zahlungen'!$J69),'Periodische Zahlungen'!$I69)=0,E$1&gt;='Periodische Zahlungen'!$J69,E$1&lt;='Periodische Zahlungen'!$F69),'Periodische Zahlungen'!$D69,0),"")</f>
        <v/>
      </c>
      <c r="F73" s="32" t="str">
        <f ca="1">IFERROR(IF(AND(MOD(MONTH(F$1)+12-MONTH('Periodische Zahlungen'!$J69),'Periodische Zahlungen'!$I69)=0,F$1&gt;='Periodische Zahlungen'!$J69,F$1&lt;='Periodische Zahlungen'!$F69),'Periodische Zahlungen'!$D69,0),"")</f>
        <v/>
      </c>
      <c r="G73" s="32" t="str">
        <f ca="1">IFERROR(IF(AND(MOD(MONTH(G$1)+12-MONTH('Periodische Zahlungen'!$J69),'Periodische Zahlungen'!$I69)=0,G$1&gt;='Periodische Zahlungen'!$J69,G$1&lt;='Periodische Zahlungen'!$F69),'Periodische Zahlungen'!$D69,0),"")</f>
        <v/>
      </c>
      <c r="H73" s="32" t="str">
        <f ca="1">IFERROR(IF(AND(MOD(MONTH(H$1)+12-MONTH('Periodische Zahlungen'!$J69),'Periodische Zahlungen'!$I69)=0,H$1&gt;='Periodische Zahlungen'!$J69,H$1&lt;='Periodische Zahlungen'!$F69),'Periodische Zahlungen'!$D69,0),"")</f>
        <v/>
      </c>
      <c r="I73" s="32" t="str">
        <f ca="1">IFERROR(IF(AND(MOD(MONTH(I$1)+12-MONTH('Periodische Zahlungen'!$J69),'Periodische Zahlungen'!$I69)=0,I$1&gt;='Periodische Zahlungen'!$J69,I$1&lt;='Periodische Zahlungen'!$F69),'Periodische Zahlungen'!$D69,0),"")</f>
        <v/>
      </c>
      <c r="J73" s="32" t="str">
        <f ca="1">IFERROR(IF(AND(MOD(MONTH(J$1)+12-MONTH('Periodische Zahlungen'!$J69),'Periodische Zahlungen'!$I69)=0,J$1&gt;='Periodische Zahlungen'!$J69,J$1&lt;='Periodische Zahlungen'!$F69),'Periodische Zahlungen'!$D69,0),"")</f>
        <v/>
      </c>
      <c r="K73" s="32" t="str">
        <f ca="1">IFERROR(IF(AND(MOD(MONTH(K$1)+12-MONTH('Periodische Zahlungen'!$J69),'Periodische Zahlungen'!$I69)=0,K$1&gt;='Periodische Zahlungen'!$J69,K$1&lt;='Periodische Zahlungen'!$F69),'Periodische Zahlungen'!$D69,0),"")</f>
        <v/>
      </c>
      <c r="L73" s="32" t="str">
        <f ca="1">IFERROR(IF(AND(MOD(MONTH(L$1)+12-MONTH('Periodische Zahlungen'!$J69),'Periodische Zahlungen'!$I69)=0,L$1&gt;='Periodische Zahlungen'!$J69,L$1&lt;='Periodische Zahlungen'!$F69),'Periodische Zahlungen'!$D69,0),"")</f>
        <v/>
      </c>
      <c r="M73" s="32" t="str">
        <f ca="1">IFERROR(IF(AND(MOD(MONTH(M$1)+12-MONTH('Periodische Zahlungen'!$J69),'Periodische Zahlungen'!$I69)=0,M$1&gt;='Periodische Zahlungen'!$J69,M$1&lt;='Periodische Zahlungen'!$F69),'Periodische Zahlungen'!$D69,0),"")</f>
        <v/>
      </c>
      <c r="N73" s="32" t="str">
        <f ca="1">IFERROR(IF(AND(MOD(MONTH(N$1)+12-MONTH('Periodische Zahlungen'!$J69),'Periodische Zahlungen'!$I69)=0,N$1&gt;='Periodische Zahlungen'!$J69,N$1&lt;='Periodische Zahlungen'!$F69),'Periodische Zahlungen'!$D69,0),"")</f>
        <v/>
      </c>
      <c r="O73" s="32" t="str">
        <f ca="1">IFERROR(IF(AND(MOD(MONTH(O$1)+12-MONTH('Periodische Zahlungen'!$J69),'Periodische Zahlungen'!$I69)=0,O$1&gt;='Periodische Zahlungen'!$J69,O$1&lt;='Periodische Zahlungen'!$F69),'Periodische Zahlungen'!$D69,0),"")</f>
        <v/>
      </c>
      <c r="P73" s="32" t="str">
        <f ca="1">IFERROR(IF(AND(MOD(MONTH(P$1)+12-MONTH('Periodische Zahlungen'!$J69),'Periodische Zahlungen'!$I69)=0,P$1&gt;='Periodische Zahlungen'!$J69,P$1&lt;='Periodische Zahlungen'!$F69),'Periodische Zahlungen'!$D69,0),"")</f>
        <v/>
      </c>
      <c r="Q73" s="32" t="str">
        <f ca="1">IFERROR(IF(AND(MOD(MONTH(Q$1)+12-MONTH('Periodische Zahlungen'!$J69),'Periodische Zahlungen'!$I69)=0,Q$1&gt;='Periodische Zahlungen'!$J69,Q$1&lt;='Periodische Zahlungen'!$F69),'Periodische Zahlungen'!$D69,0),"")</f>
        <v/>
      </c>
      <c r="R73" s="32" t="str">
        <f ca="1">IFERROR(IF(AND(MOD(MONTH(R$1)+12-MONTH('Periodische Zahlungen'!$J69),'Periodische Zahlungen'!$I69)=0,R$1&gt;='Periodische Zahlungen'!$J69,R$1&lt;='Periodische Zahlungen'!$F69),'Periodische Zahlungen'!$D69,0),"")</f>
        <v/>
      </c>
      <c r="S73" s="32" t="str">
        <f ca="1">IFERROR(IF(AND(MOD(MONTH(S$1)+12-MONTH('Periodische Zahlungen'!$J69),'Periodische Zahlungen'!$I69)=0,S$1&gt;='Periodische Zahlungen'!$J69,S$1&lt;='Periodische Zahlungen'!$F69),'Periodische Zahlungen'!$D69,0),"")</f>
        <v/>
      </c>
      <c r="T73" s="32" t="str">
        <f ca="1">IFERROR(IF(AND(MOD(MONTH(T$1)+12-MONTH('Periodische Zahlungen'!$J69),'Periodische Zahlungen'!$I69)=0,T$1&gt;='Periodische Zahlungen'!$J69,T$1&lt;='Periodische Zahlungen'!$F69),'Periodische Zahlungen'!$D69,0),"")</f>
        <v/>
      </c>
      <c r="U73" s="32" t="str">
        <f ca="1">IFERROR(IF(AND(MOD(MONTH(U$1)+12-MONTH('Periodische Zahlungen'!$J69),'Periodische Zahlungen'!$I69)=0,U$1&gt;='Periodische Zahlungen'!$J69,U$1&lt;='Periodische Zahlungen'!$F69),'Periodische Zahlungen'!$D69,0),"")</f>
        <v/>
      </c>
      <c r="V73" s="32" t="str">
        <f ca="1">IFERROR(IF(AND(MOD(MONTH(V$1)+12-MONTH('Periodische Zahlungen'!$J69),'Periodische Zahlungen'!$I69)=0,V$1&gt;='Periodische Zahlungen'!$J69,V$1&lt;='Periodische Zahlungen'!$F69),'Periodische Zahlungen'!$D69,0),"")</f>
        <v/>
      </c>
      <c r="W73" s="32" t="str">
        <f ca="1">IFERROR(IF(AND(MOD(MONTH(W$1)+12-MONTH('Periodische Zahlungen'!$J69),'Periodische Zahlungen'!$I69)=0,W$1&gt;='Periodische Zahlungen'!$J69,W$1&lt;='Periodische Zahlungen'!$F69),'Periodische Zahlungen'!$D69,0),"")</f>
        <v/>
      </c>
      <c r="X73" s="32" t="str">
        <f ca="1">IFERROR(IF(AND(MOD(MONTH(X$1)+12-MONTH('Periodische Zahlungen'!$J69),'Periodische Zahlungen'!$I69)=0,X$1&gt;='Periodische Zahlungen'!$J69,X$1&lt;='Periodische Zahlungen'!$F69),'Periodische Zahlungen'!$D69,0),"")</f>
        <v/>
      </c>
      <c r="Y73" s="32" t="str">
        <f ca="1">IFERROR(IF(AND(MOD(MONTH(Y$1)+12-MONTH('Periodische Zahlungen'!$J69),'Periodische Zahlungen'!$I69)=0,Y$1&gt;='Periodische Zahlungen'!$J69,Y$1&lt;='Periodische Zahlungen'!$F69),'Periodische Zahlungen'!$D69,0),"")</f>
        <v/>
      </c>
      <c r="Z73" s="27">
        <f t="shared" ca="1" si="5"/>
        <v>0</v>
      </c>
      <c r="AA73" s="27">
        <f t="shared" ca="1" si="6"/>
        <v>0</v>
      </c>
    </row>
    <row r="74" spans="1:28">
      <c r="A74" s="31" t="str">
        <f>IF('Periodische Zahlungen'!A70&lt;&gt;"",'Periodische Zahlungen'!A70&amp;" ("&amp;'Periodische Zahlungen'!C70&amp;" "&amp;TEXT('Periodische Zahlungen'!D70,"0.00")&amp;" ab "&amp;TEXT('Periodische Zahlungen'!E70,"MMM/JJJJ")&amp;")","")</f>
        <v/>
      </c>
      <c r="B74" s="32" t="str">
        <f ca="1">IFERROR(IF(AND(MOD(MONTH(B$1)+12-MONTH('Periodische Zahlungen'!$J70),'Periodische Zahlungen'!$I70)=0,B$1&gt;='Periodische Zahlungen'!$J70,B$1&lt;='Periodische Zahlungen'!$F70),'Periodische Zahlungen'!$D70,0),"")</f>
        <v/>
      </c>
      <c r="C74" s="32" t="str">
        <f ca="1">IFERROR(IF(AND(MOD(MONTH(C$1)+12-MONTH('Periodische Zahlungen'!$J70),'Periodische Zahlungen'!$I70)=0,C$1&gt;='Periodische Zahlungen'!$J70,C$1&lt;='Periodische Zahlungen'!$F70),'Periodische Zahlungen'!$D70,0),"")</f>
        <v/>
      </c>
      <c r="D74" s="32" t="str">
        <f ca="1">IFERROR(IF(AND(MOD(MONTH(D$1)+12-MONTH('Periodische Zahlungen'!$J70),'Periodische Zahlungen'!$I70)=0,D$1&gt;='Periodische Zahlungen'!$J70,D$1&lt;='Periodische Zahlungen'!$F70),'Periodische Zahlungen'!$D70,0),"")</f>
        <v/>
      </c>
      <c r="E74" s="32" t="str">
        <f ca="1">IFERROR(IF(AND(MOD(MONTH(E$1)+12-MONTH('Periodische Zahlungen'!$J70),'Periodische Zahlungen'!$I70)=0,E$1&gt;='Periodische Zahlungen'!$J70,E$1&lt;='Periodische Zahlungen'!$F70),'Periodische Zahlungen'!$D70,0),"")</f>
        <v/>
      </c>
      <c r="F74" s="32" t="str">
        <f ca="1">IFERROR(IF(AND(MOD(MONTH(F$1)+12-MONTH('Periodische Zahlungen'!$J70),'Periodische Zahlungen'!$I70)=0,F$1&gt;='Periodische Zahlungen'!$J70,F$1&lt;='Periodische Zahlungen'!$F70),'Periodische Zahlungen'!$D70,0),"")</f>
        <v/>
      </c>
      <c r="G74" s="32" t="str">
        <f ca="1">IFERROR(IF(AND(MOD(MONTH(G$1)+12-MONTH('Periodische Zahlungen'!$J70),'Periodische Zahlungen'!$I70)=0,G$1&gt;='Periodische Zahlungen'!$J70,G$1&lt;='Periodische Zahlungen'!$F70),'Periodische Zahlungen'!$D70,0),"")</f>
        <v/>
      </c>
      <c r="H74" s="32" t="str">
        <f ca="1">IFERROR(IF(AND(MOD(MONTH(H$1)+12-MONTH('Periodische Zahlungen'!$J70),'Periodische Zahlungen'!$I70)=0,H$1&gt;='Periodische Zahlungen'!$J70,H$1&lt;='Periodische Zahlungen'!$F70),'Periodische Zahlungen'!$D70,0),"")</f>
        <v/>
      </c>
      <c r="I74" s="32" t="str">
        <f ca="1">IFERROR(IF(AND(MOD(MONTH(I$1)+12-MONTH('Periodische Zahlungen'!$J70),'Periodische Zahlungen'!$I70)=0,I$1&gt;='Periodische Zahlungen'!$J70,I$1&lt;='Periodische Zahlungen'!$F70),'Periodische Zahlungen'!$D70,0),"")</f>
        <v/>
      </c>
      <c r="J74" s="32" t="str">
        <f ca="1">IFERROR(IF(AND(MOD(MONTH(J$1)+12-MONTH('Periodische Zahlungen'!$J70),'Periodische Zahlungen'!$I70)=0,J$1&gt;='Periodische Zahlungen'!$J70,J$1&lt;='Periodische Zahlungen'!$F70),'Periodische Zahlungen'!$D70,0),"")</f>
        <v/>
      </c>
      <c r="K74" s="32" t="str">
        <f ca="1">IFERROR(IF(AND(MOD(MONTH(K$1)+12-MONTH('Periodische Zahlungen'!$J70),'Periodische Zahlungen'!$I70)=0,K$1&gt;='Periodische Zahlungen'!$J70,K$1&lt;='Periodische Zahlungen'!$F70),'Periodische Zahlungen'!$D70,0),"")</f>
        <v/>
      </c>
      <c r="L74" s="32" t="str">
        <f ca="1">IFERROR(IF(AND(MOD(MONTH(L$1)+12-MONTH('Periodische Zahlungen'!$J70),'Periodische Zahlungen'!$I70)=0,L$1&gt;='Periodische Zahlungen'!$J70,L$1&lt;='Periodische Zahlungen'!$F70),'Periodische Zahlungen'!$D70,0),"")</f>
        <v/>
      </c>
      <c r="M74" s="32" t="str">
        <f ca="1">IFERROR(IF(AND(MOD(MONTH(M$1)+12-MONTH('Periodische Zahlungen'!$J70),'Periodische Zahlungen'!$I70)=0,M$1&gt;='Periodische Zahlungen'!$J70,M$1&lt;='Periodische Zahlungen'!$F70),'Periodische Zahlungen'!$D70,0),"")</f>
        <v/>
      </c>
      <c r="N74" s="32" t="str">
        <f ca="1">IFERROR(IF(AND(MOD(MONTH(N$1)+12-MONTH('Periodische Zahlungen'!$J70),'Periodische Zahlungen'!$I70)=0,N$1&gt;='Periodische Zahlungen'!$J70,N$1&lt;='Periodische Zahlungen'!$F70),'Periodische Zahlungen'!$D70,0),"")</f>
        <v/>
      </c>
      <c r="O74" s="32" t="str">
        <f ca="1">IFERROR(IF(AND(MOD(MONTH(O$1)+12-MONTH('Periodische Zahlungen'!$J70),'Periodische Zahlungen'!$I70)=0,O$1&gt;='Periodische Zahlungen'!$J70,O$1&lt;='Periodische Zahlungen'!$F70),'Periodische Zahlungen'!$D70,0),"")</f>
        <v/>
      </c>
      <c r="P74" s="32" t="str">
        <f ca="1">IFERROR(IF(AND(MOD(MONTH(P$1)+12-MONTH('Periodische Zahlungen'!$J70),'Periodische Zahlungen'!$I70)=0,P$1&gt;='Periodische Zahlungen'!$J70,P$1&lt;='Periodische Zahlungen'!$F70),'Periodische Zahlungen'!$D70,0),"")</f>
        <v/>
      </c>
      <c r="Q74" s="32" t="str">
        <f ca="1">IFERROR(IF(AND(MOD(MONTH(Q$1)+12-MONTH('Periodische Zahlungen'!$J70),'Periodische Zahlungen'!$I70)=0,Q$1&gt;='Periodische Zahlungen'!$J70,Q$1&lt;='Periodische Zahlungen'!$F70),'Periodische Zahlungen'!$D70,0),"")</f>
        <v/>
      </c>
      <c r="R74" s="32" t="str">
        <f ca="1">IFERROR(IF(AND(MOD(MONTH(R$1)+12-MONTH('Periodische Zahlungen'!$J70),'Periodische Zahlungen'!$I70)=0,R$1&gt;='Periodische Zahlungen'!$J70,R$1&lt;='Periodische Zahlungen'!$F70),'Periodische Zahlungen'!$D70,0),"")</f>
        <v/>
      </c>
      <c r="S74" s="32" t="str">
        <f ca="1">IFERROR(IF(AND(MOD(MONTH(S$1)+12-MONTH('Periodische Zahlungen'!$J70),'Periodische Zahlungen'!$I70)=0,S$1&gt;='Periodische Zahlungen'!$J70,S$1&lt;='Periodische Zahlungen'!$F70),'Periodische Zahlungen'!$D70,0),"")</f>
        <v/>
      </c>
      <c r="T74" s="32" t="str">
        <f ca="1">IFERROR(IF(AND(MOD(MONTH(T$1)+12-MONTH('Periodische Zahlungen'!$J70),'Periodische Zahlungen'!$I70)=0,T$1&gt;='Periodische Zahlungen'!$J70,T$1&lt;='Periodische Zahlungen'!$F70),'Periodische Zahlungen'!$D70,0),"")</f>
        <v/>
      </c>
      <c r="U74" s="32" t="str">
        <f ca="1">IFERROR(IF(AND(MOD(MONTH(U$1)+12-MONTH('Periodische Zahlungen'!$J70),'Periodische Zahlungen'!$I70)=0,U$1&gt;='Periodische Zahlungen'!$J70,U$1&lt;='Periodische Zahlungen'!$F70),'Periodische Zahlungen'!$D70,0),"")</f>
        <v/>
      </c>
      <c r="V74" s="32" t="str">
        <f ca="1">IFERROR(IF(AND(MOD(MONTH(V$1)+12-MONTH('Periodische Zahlungen'!$J70),'Periodische Zahlungen'!$I70)=0,V$1&gt;='Periodische Zahlungen'!$J70,V$1&lt;='Periodische Zahlungen'!$F70),'Periodische Zahlungen'!$D70,0),"")</f>
        <v/>
      </c>
      <c r="W74" s="32" t="str">
        <f ca="1">IFERROR(IF(AND(MOD(MONTH(W$1)+12-MONTH('Periodische Zahlungen'!$J70),'Periodische Zahlungen'!$I70)=0,W$1&gt;='Periodische Zahlungen'!$J70,W$1&lt;='Periodische Zahlungen'!$F70),'Periodische Zahlungen'!$D70,0),"")</f>
        <v/>
      </c>
      <c r="X74" s="32" t="str">
        <f ca="1">IFERROR(IF(AND(MOD(MONTH(X$1)+12-MONTH('Periodische Zahlungen'!$J70),'Periodische Zahlungen'!$I70)=0,X$1&gt;='Periodische Zahlungen'!$J70,X$1&lt;='Periodische Zahlungen'!$F70),'Periodische Zahlungen'!$D70,0),"")</f>
        <v/>
      </c>
      <c r="Y74" s="32" t="str">
        <f ca="1">IFERROR(IF(AND(MOD(MONTH(Y$1)+12-MONTH('Periodische Zahlungen'!$J70),'Periodische Zahlungen'!$I70)=0,Y$1&gt;='Periodische Zahlungen'!$J70,Y$1&lt;='Periodische Zahlungen'!$F70),'Periodische Zahlungen'!$D70,0),"")</f>
        <v/>
      </c>
      <c r="Z74" s="27">
        <f t="shared" ca="1" si="5"/>
        <v>0</v>
      </c>
      <c r="AA74" s="27">
        <f t="shared" ca="1" si="6"/>
        <v>0</v>
      </c>
    </row>
    <row r="75" spans="1:28">
      <c r="A75" s="31" t="str">
        <f>IF('Periodische Zahlungen'!A71&lt;&gt;"",'Periodische Zahlungen'!A71&amp;" ("&amp;'Periodische Zahlungen'!C71&amp;" "&amp;TEXT('Periodische Zahlungen'!D71,"0.00")&amp;" ab "&amp;TEXT('Periodische Zahlungen'!E71,"MMM/JJJJ")&amp;")","")</f>
        <v/>
      </c>
      <c r="B75" s="32" t="str">
        <f ca="1">IFERROR(IF(AND(MOD(MONTH(B$1)+12-MONTH('Periodische Zahlungen'!$J71),'Periodische Zahlungen'!$I71)=0,B$1&gt;='Periodische Zahlungen'!$J71,B$1&lt;='Periodische Zahlungen'!$F71),'Periodische Zahlungen'!$D71,0),"")</f>
        <v/>
      </c>
      <c r="C75" s="32" t="str">
        <f ca="1">IFERROR(IF(AND(MOD(MONTH(C$1)+12-MONTH('Periodische Zahlungen'!$J71),'Periodische Zahlungen'!$I71)=0,C$1&gt;='Periodische Zahlungen'!$J71,C$1&lt;='Periodische Zahlungen'!$F71),'Periodische Zahlungen'!$D71,0),"")</f>
        <v/>
      </c>
      <c r="D75" s="32" t="str">
        <f ca="1">IFERROR(IF(AND(MOD(MONTH(D$1)+12-MONTH('Periodische Zahlungen'!$J71),'Periodische Zahlungen'!$I71)=0,D$1&gt;='Periodische Zahlungen'!$J71,D$1&lt;='Periodische Zahlungen'!$F71),'Periodische Zahlungen'!$D71,0),"")</f>
        <v/>
      </c>
      <c r="E75" s="32" t="str">
        <f ca="1">IFERROR(IF(AND(MOD(MONTH(E$1)+12-MONTH('Periodische Zahlungen'!$J71),'Periodische Zahlungen'!$I71)=0,E$1&gt;='Periodische Zahlungen'!$J71,E$1&lt;='Periodische Zahlungen'!$F71),'Periodische Zahlungen'!$D71,0),"")</f>
        <v/>
      </c>
      <c r="F75" s="32" t="str">
        <f ca="1">IFERROR(IF(AND(MOD(MONTH(F$1)+12-MONTH('Periodische Zahlungen'!$J71),'Periodische Zahlungen'!$I71)=0,F$1&gt;='Periodische Zahlungen'!$J71,F$1&lt;='Periodische Zahlungen'!$F71),'Periodische Zahlungen'!$D71,0),"")</f>
        <v/>
      </c>
      <c r="G75" s="32" t="str">
        <f ca="1">IFERROR(IF(AND(MOD(MONTH(G$1)+12-MONTH('Periodische Zahlungen'!$J71),'Periodische Zahlungen'!$I71)=0,G$1&gt;='Periodische Zahlungen'!$J71,G$1&lt;='Periodische Zahlungen'!$F71),'Periodische Zahlungen'!$D71,0),"")</f>
        <v/>
      </c>
      <c r="H75" s="32" t="str">
        <f ca="1">IFERROR(IF(AND(MOD(MONTH(H$1)+12-MONTH('Periodische Zahlungen'!$J71),'Periodische Zahlungen'!$I71)=0,H$1&gt;='Periodische Zahlungen'!$J71,H$1&lt;='Periodische Zahlungen'!$F71),'Periodische Zahlungen'!$D71,0),"")</f>
        <v/>
      </c>
      <c r="I75" s="32" t="str">
        <f ca="1">IFERROR(IF(AND(MOD(MONTH(I$1)+12-MONTH('Periodische Zahlungen'!$J71),'Periodische Zahlungen'!$I71)=0,I$1&gt;='Periodische Zahlungen'!$J71,I$1&lt;='Periodische Zahlungen'!$F71),'Periodische Zahlungen'!$D71,0),"")</f>
        <v/>
      </c>
      <c r="J75" s="32" t="str">
        <f ca="1">IFERROR(IF(AND(MOD(MONTH(J$1)+12-MONTH('Periodische Zahlungen'!$J71),'Periodische Zahlungen'!$I71)=0,J$1&gt;='Periodische Zahlungen'!$J71,J$1&lt;='Periodische Zahlungen'!$F71),'Periodische Zahlungen'!$D71,0),"")</f>
        <v/>
      </c>
      <c r="K75" s="32" t="str">
        <f ca="1">IFERROR(IF(AND(MOD(MONTH(K$1)+12-MONTH('Periodische Zahlungen'!$J71),'Periodische Zahlungen'!$I71)=0,K$1&gt;='Periodische Zahlungen'!$J71,K$1&lt;='Periodische Zahlungen'!$F71),'Periodische Zahlungen'!$D71,0),"")</f>
        <v/>
      </c>
      <c r="L75" s="32" t="str">
        <f ca="1">IFERROR(IF(AND(MOD(MONTH(L$1)+12-MONTH('Periodische Zahlungen'!$J71),'Periodische Zahlungen'!$I71)=0,L$1&gt;='Periodische Zahlungen'!$J71,L$1&lt;='Periodische Zahlungen'!$F71),'Periodische Zahlungen'!$D71,0),"")</f>
        <v/>
      </c>
      <c r="M75" s="32" t="str">
        <f ca="1">IFERROR(IF(AND(MOD(MONTH(M$1)+12-MONTH('Periodische Zahlungen'!$J71),'Periodische Zahlungen'!$I71)=0,M$1&gt;='Periodische Zahlungen'!$J71,M$1&lt;='Periodische Zahlungen'!$F71),'Periodische Zahlungen'!$D71,0),"")</f>
        <v/>
      </c>
      <c r="N75" s="32" t="str">
        <f ca="1">IFERROR(IF(AND(MOD(MONTH(N$1)+12-MONTH('Periodische Zahlungen'!$J71),'Periodische Zahlungen'!$I71)=0,N$1&gt;='Periodische Zahlungen'!$J71,N$1&lt;='Periodische Zahlungen'!$F71),'Periodische Zahlungen'!$D71,0),"")</f>
        <v/>
      </c>
      <c r="O75" s="32" t="str">
        <f ca="1">IFERROR(IF(AND(MOD(MONTH(O$1)+12-MONTH('Periodische Zahlungen'!$J71),'Periodische Zahlungen'!$I71)=0,O$1&gt;='Periodische Zahlungen'!$J71,O$1&lt;='Periodische Zahlungen'!$F71),'Periodische Zahlungen'!$D71,0),"")</f>
        <v/>
      </c>
      <c r="P75" s="32" t="str">
        <f ca="1">IFERROR(IF(AND(MOD(MONTH(P$1)+12-MONTH('Periodische Zahlungen'!$J71),'Periodische Zahlungen'!$I71)=0,P$1&gt;='Periodische Zahlungen'!$J71,P$1&lt;='Periodische Zahlungen'!$F71),'Periodische Zahlungen'!$D71,0),"")</f>
        <v/>
      </c>
      <c r="Q75" s="32" t="str">
        <f ca="1">IFERROR(IF(AND(MOD(MONTH(Q$1)+12-MONTH('Periodische Zahlungen'!$J71),'Periodische Zahlungen'!$I71)=0,Q$1&gt;='Periodische Zahlungen'!$J71,Q$1&lt;='Periodische Zahlungen'!$F71),'Periodische Zahlungen'!$D71,0),"")</f>
        <v/>
      </c>
      <c r="R75" s="32" t="str">
        <f ca="1">IFERROR(IF(AND(MOD(MONTH(R$1)+12-MONTH('Periodische Zahlungen'!$J71),'Periodische Zahlungen'!$I71)=0,R$1&gt;='Periodische Zahlungen'!$J71,R$1&lt;='Periodische Zahlungen'!$F71),'Periodische Zahlungen'!$D71,0),"")</f>
        <v/>
      </c>
      <c r="S75" s="32" t="str">
        <f ca="1">IFERROR(IF(AND(MOD(MONTH(S$1)+12-MONTH('Periodische Zahlungen'!$J71),'Periodische Zahlungen'!$I71)=0,S$1&gt;='Periodische Zahlungen'!$J71,S$1&lt;='Periodische Zahlungen'!$F71),'Periodische Zahlungen'!$D71,0),"")</f>
        <v/>
      </c>
      <c r="T75" s="32" t="str">
        <f ca="1">IFERROR(IF(AND(MOD(MONTH(T$1)+12-MONTH('Periodische Zahlungen'!$J71),'Periodische Zahlungen'!$I71)=0,T$1&gt;='Periodische Zahlungen'!$J71,T$1&lt;='Periodische Zahlungen'!$F71),'Periodische Zahlungen'!$D71,0),"")</f>
        <v/>
      </c>
      <c r="U75" s="32" t="str">
        <f ca="1">IFERROR(IF(AND(MOD(MONTH(U$1)+12-MONTH('Periodische Zahlungen'!$J71),'Periodische Zahlungen'!$I71)=0,U$1&gt;='Periodische Zahlungen'!$J71,U$1&lt;='Periodische Zahlungen'!$F71),'Periodische Zahlungen'!$D71,0),"")</f>
        <v/>
      </c>
      <c r="V75" s="32" t="str">
        <f ca="1">IFERROR(IF(AND(MOD(MONTH(V$1)+12-MONTH('Periodische Zahlungen'!$J71),'Periodische Zahlungen'!$I71)=0,V$1&gt;='Periodische Zahlungen'!$J71,V$1&lt;='Periodische Zahlungen'!$F71),'Periodische Zahlungen'!$D71,0),"")</f>
        <v/>
      </c>
      <c r="W75" s="32" t="str">
        <f ca="1">IFERROR(IF(AND(MOD(MONTH(W$1)+12-MONTH('Periodische Zahlungen'!$J71),'Periodische Zahlungen'!$I71)=0,W$1&gt;='Periodische Zahlungen'!$J71,W$1&lt;='Periodische Zahlungen'!$F71),'Periodische Zahlungen'!$D71,0),"")</f>
        <v/>
      </c>
      <c r="X75" s="32" t="str">
        <f ca="1">IFERROR(IF(AND(MOD(MONTH(X$1)+12-MONTH('Periodische Zahlungen'!$J71),'Periodische Zahlungen'!$I71)=0,X$1&gt;='Periodische Zahlungen'!$J71,X$1&lt;='Periodische Zahlungen'!$F71),'Periodische Zahlungen'!$D71,0),"")</f>
        <v/>
      </c>
      <c r="Y75" s="32" t="str">
        <f ca="1">IFERROR(IF(AND(MOD(MONTH(Y$1)+12-MONTH('Periodische Zahlungen'!$J71),'Periodische Zahlungen'!$I71)=0,Y$1&gt;='Periodische Zahlungen'!$J71,Y$1&lt;='Periodische Zahlungen'!$F71),'Periodische Zahlungen'!$D71,0),"")</f>
        <v/>
      </c>
      <c r="Z75" s="27">
        <f t="shared" ca="1" si="5"/>
        <v>0</v>
      </c>
      <c r="AA75" s="27">
        <f t="shared" ca="1" si="6"/>
        <v>0</v>
      </c>
    </row>
    <row r="76" spans="1:28" ht="17" thickBot="1">
      <c r="A76" s="33"/>
      <c r="B76" s="34">
        <f t="shared" ref="B76:Z76" ca="1" si="7">SUM(B6:B75)</f>
        <v>70160</v>
      </c>
      <c r="C76" s="34">
        <f t="shared" ca="1" si="7"/>
        <v>70360</v>
      </c>
      <c r="D76" s="34">
        <f t="shared" ca="1" si="7"/>
        <v>70260</v>
      </c>
      <c r="E76" s="34">
        <f t="shared" ca="1" si="7"/>
        <v>71360</v>
      </c>
      <c r="F76" s="34">
        <f t="shared" ca="1" si="7"/>
        <v>70160</v>
      </c>
      <c r="G76" s="34">
        <f t="shared" ca="1" si="7"/>
        <v>70460</v>
      </c>
      <c r="H76" s="34">
        <f t="shared" ca="1" si="7"/>
        <v>70860</v>
      </c>
      <c r="I76" s="34">
        <f t="shared" ca="1" si="7"/>
        <v>71860</v>
      </c>
      <c r="J76" s="34">
        <f t="shared" ca="1" si="7"/>
        <v>70310</v>
      </c>
      <c r="K76" s="34">
        <f t="shared" ca="1" si="7"/>
        <v>70360</v>
      </c>
      <c r="L76" s="34">
        <f t="shared" ca="1" si="7"/>
        <v>70160</v>
      </c>
      <c r="M76" s="34">
        <f t="shared" ca="1" si="7"/>
        <v>70460</v>
      </c>
      <c r="N76" s="34">
        <f t="shared" ca="1" si="7"/>
        <v>70160</v>
      </c>
      <c r="O76" s="34">
        <f t="shared" ca="1" si="7"/>
        <v>70360</v>
      </c>
      <c r="P76" s="34">
        <f t="shared" ca="1" si="7"/>
        <v>70260</v>
      </c>
      <c r="Q76" s="34">
        <f t="shared" ca="1" si="7"/>
        <v>71360</v>
      </c>
      <c r="R76" s="34">
        <f t="shared" ca="1" si="7"/>
        <v>70160</v>
      </c>
      <c r="S76" s="34">
        <f t="shared" ca="1" si="7"/>
        <v>70460</v>
      </c>
      <c r="T76" s="34">
        <f t="shared" ca="1" si="7"/>
        <v>70860</v>
      </c>
      <c r="U76" s="34">
        <f t="shared" ca="1" si="7"/>
        <v>71860</v>
      </c>
      <c r="V76" s="34">
        <f t="shared" ca="1" si="7"/>
        <v>70310</v>
      </c>
      <c r="W76" s="34">
        <f t="shared" ca="1" si="7"/>
        <v>70360</v>
      </c>
      <c r="X76" s="34">
        <f t="shared" ca="1" si="7"/>
        <v>70160</v>
      </c>
      <c r="Y76" s="34">
        <f t="shared" ca="1" si="7"/>
        <v>70460</v>
      </c>
      <c r="Z76" s="35">
        <f t="shared" ca="1" si="7"/>
        <v>1693540</v>
      </c>
      <c r="AA76" s="36">
        <f t="shared" ref="AA76" ca="1" si="8">Z76/COUNT(B$1:Y$1)</f>
        <v>70564.166666666672</v>
      </c>
      <c r="AB76" s="138">
        <f ca="1">SUM(Z6:Z75)-SUM(B76:Y76)</f>
        <v>0</v>
      </c>
    </row>
    <row r="77" spans="1:28" ht="17" thickTop="1">
      <c r="A77" s="29"/>
      <c r="B77" s="32"/>
      <c r="C77" s="32"/>
      <c r="D77" s="32"/>
      <c r="E77" s="32"/>
      <c r="F77" s="32"/>
      <c r="G77" s="32"/>
      <c r="H77" s="32"/>
      <c r="I77" s="32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9" spans="1:28">
      <c r="A79" s="20" t="str">
        <f ca="1">"Mehrwertsteuer (Periodische Zahlungen) - Liquiditätsplan "&amp;TEXT(B$1,"MM/JJJJ")&amp;" - "&amp;TEXT(Y$1,"MM/JJJJ")</f>
        <v>Mehrwertsteuer (Periodische Zahlungen) - Liquiditätsplan 06/2020 - 05/2022</v>
      </c>
      <c r="B79" s="21">
        <f t="shared" ref="B79:AA79" ca="1" si="9">B$1</f>
        <v>43983</v>
      </c>
      <c r="C79" s="21">
        <f t="shared" ca="1" si="9"/>
        <v>44013</v>
      </c>
      <c r="D79" s="21">
        <f t="shared" ca="1" si="9"/>
        <v>44044</v>
      </c>
      <c r="E79" s="21">
        <f t="shared" ca="1" si="9"/>
        <v>44075</v>
      </c>
      <c r="F79" s="21">
        <f t="shared" ca="1" si="9"/>
        <v>44105</v>
      </c>
      <c r="G79" s="21">
        <f t="shared" ca="1" si="9"/>
        <v>44136</v>
      </c>
      <c r="H79" s="21">
        <f t="shared" ca="1" si="9"/>
        <v>44166</v>
      </c>
      <c r="I79" s="21">
        <f t="shared" ca="1" si="9"/>
        <v>44197</v>
      </c>
      <c r="J79" s="21">
        <f t="shared" ca="1" si="9"/>
        <v>44228</v>
      </c>
      <c r="K79" s="21">
        <f t="shared" ca="1" si="9"/>
        <v>44256</v>
      </c>
      <c r="L79" s="21">
        <f t="shared" ca="1" si="9"/>
        <v>44287</v>
      </c>
      <c r="M79" s="21">
        <f t="shared" ca="1" si="9"/>
        <v>44317</v>
      </c>
      <c r="N79" s="21">
        <f t="shared" ca="1" si="9"/>
        <v>44348</v>
      </c>
      <c r="O79" s="21">
        <f t="shared" ca="1" si="9"/>
        <v>44378</v>
      </c>
      <c r="P79" s="21">
        <f t="shared" ca="1" si="9"/>
        <v>44409</v>
      </c>
      <c r="Q79" s="21">
        <f t="shared" ca="1" si="9"/>
        <v>44440</v>
      </c>
      <c r="R79" s="21">
        <f t="shared" ca="1" si="9"/>
        <v>44470</v>
      </c>
      <c r="S79" s="21">
        <f t="shared" ca="1" si="9"/>
        <v>44501</v>
      </c>
      <c r="T79" s="21">
        <f t="shared" ca="1" si="9"/>
        <v>44531</v>
      </c>
      <c r="U79" s="21">
        <f t="shared" ca="1" si="9"/>
        <v>44562</v>
      </c>
      <c r="V79" s="21">
        <f t="shared" ca="1" si="9"/>
        <v>44593</v>
      </c>
      <c r="W79" s="21">
        <f t="shared" ca="1" si="9"/>
        <v>44621</v>
      </c>
      <c r="X79" s="21">
        <f t="shared" ca="1" si="9"/>
        <v>44652</v>
      </c>
      <c r="Y79" s="21">
        <f t="shared" ca="1" si="9"/>
        <v>44682</v>
      </c>
      <c r="Z79" s="23" t="str">
        <f t="shared" si="9"/>
        <v>Summe</v>
      </c>
      <c r="AA79" s="23" t="str">
        <f t="shared" si="9"/>
        <v>Monatlich</v>
      </c>
    </row>
    <row r="80" spans="1:28">
      <c r="A80" s="31" t="str">
        <f t="shared" ref="A80:A98" si="10">A6</f>
        <v>Bankspesen (Quartalsweise 100.00 ab Nov/2019)</v>
      </c>
      <c r="B80" s="32">
        <f ca="1">IF(B6&gt;0,'Periodische Zahlungen'!$K2,0)</f>
        <v>0</v>
      </c>
      <c r="C80" s="32">
        <f ca="1">IF(C6&gt;0,'Periodische Zahlungen'!$K2,0)</f>
        <v>0</v>
      </c>
      <c r="D80" s="32" t="str">
        <f ca="1">IF(D6&gt;0,'Periodische Zahlungen'!$K2,0)</f>
        <v/>
      </c>
      <c r="E80" s="32">
        <f ca="1">IF(E6&gt;0,'Periodische Zahlungen'!$K2,0)</f>
        <v>0</v>
      </c>
      <c r="F80" s="32">
        <f ca="1">IF(F6&gt;0,'Periodische Zahlungen'!$K2,0)</f>
        <v>0</v>
      </c>
      <c r="G80" s="32" t="str">
        <f ca="1">IF(G6&gt;0,'Periodische Zahlungen'!$K2,0)</f>
        <v/>
      </c>
      <c r="H80" s="32">
        <f ca="1">IF(H6&gt;0,'Periodische Zahlungen'!$K2,0)</f>
        <v>0</v>
      </c>
      <c r="I80" s="32">
        <f ca="1">IF(I6&gt;0,'Periodische Zahlungen'!$K2,0)</f>
        <v>0</v>
      </c>
      <c r="J80" s="32" t="str">
        <f ca="1">IF(J6&gt;0,'Periodische Zahlungen'!$K2,0)</f>
        <v/>
      </c>
      <c r="K80" s="32">
        <f ca="1">IF(K6&gt;0,'Periodische Zahlungen'!$K2,0)</f>
        <v>0</v>
      </c>
      <c r="L80" s="32">
        <f ca="1">IF(L6&gt;0,'Periodische Zahlungen'!$K2,0)</f>
        <v>0</v>
      </c>
      <c r="M80" s="32" t="str">
        <f ca="1">IF(M6&gt;0,'Periodische Zahlungen'!$K2,0)</f>
        <v/>
      </c>
      <c r="N80" s="32">
        <f ca="1">IF(N6&gt;0,'Periodische Zahlungen'!$K2,0)</f>
        <v>0</v>
      </c>
      <c r="O80" s="32">
        <f ca="1">IF(O6&gt;0,'Periodische Zahlungen'!$K2,0)</f>
        <v>0</v>
      </c>
      <c r="P80" s="32" t="str">
        <f ca="1">IF(P6&gt;0,'Periodische Zahlungen'!$K2,0)</f>
        <v/>
      </c>
      <c r="Q80" s="32">
        <f ca="1">IF(Q6&gt;0,'Periodische Zahlungen'!$K2,0)</f>
        <v>0</v>
      </c>
      <c r="R80" s="32">
        <f ca="1">IF(R6&gt;0,'Periodische Zahlungen'!$K2,0)</f>
        <v>0</v>
      </c>
      <c r="S80" s="32" t="str">
        <f ca="1">IF(S6&gt;0,'Periodische Zahlungen'!$K2,0)</f>
        <v/>
      </c>
      <c r="T80" s="32">
        <f ca="1">IF(T6&gt;0,'Periodische Zahlungen'!$K2,0)</f>
        <v>0</v>
      </c>
      <c r="U80" s="32">
        <f ca="1">IF(U6&gt;0,'Periodische Zahlungen'!$K2,0)</f>
        <v>0</v>
      </c>
      <c r="V80" s="32" t="str">
        <f ca="1">IF(V6&gt;0,'Periodische Zahlungen'!$K2,0)</f>
        <v/>
      </c>
      <c r="W80" s="32">
        <f ca="1">IF(W6&gt;0,'Periodische Zahlungen'!$K2,0)</f>
        <v>0</v>
      </c>
      <c r="X80" s="32">
        <f ca="1">IF(X6&gt;0,'Periodische Zahlungen'!$K2,0)</f>
        <v>0</v>
      </c>
      <c r="Y80" s="32" t="str">
        <f ca="1">IF(Y6&gt;0,'Periodische Zahlungen'!$K2,0)</f>
        <v/>
      </c>
      <c r="Z80" s="27">
        <f t="shared" ref="Z80:Z98" ca="1" si="11">SUM(B80:Y80)</f>
        <v>0</v>
      </c>
      <c r="AA80" s="28">
        <f t="shared" ref="AA80:AA98" ca="1" si="12">Z80/COUNT(B$1:Y$1)</f>
        <v>0</v>
      </c>
    </row>
    <row r="81" spans="1:27">
      <c r="A81" s="31" t="str">
        <f t="shared" si="10"/>
        <v>Büromaterial (Monatlich 30.00 ab Apr/2020)</v>
      </c>
      <c r="B81" s="32" t="str">
        <f ca="1">IF(B7&gt;0,'Periodische Zahlungen'!$K3,0)</f>
        <v/>
      </c>
      <c r="C81" s="32" t="str">
        <f ca="1">IF(C7&gt;0,'Periodische Zahlungen'!$K3,0)</f>
        <v/>
      </c>
      <c r="D81" s="32" t="str">
        <f ca="1">IF(D7&gt;0,'Periodische Zahlungen'!$K3,0)</f>
        <v/>
      </c>
      <c r="E81" s="32" t="str">
        <f ca="1">IF(E7&gt;0,'Periodische Zahlungen'!$K3,0)</f>
        <v/>
      </c>
      <c r="F81" s="32" t="str">
        <f ca="1">IF(F7&gt;0,'Periodische Zahlungen'!$K3,0)</f>
        <v/>
      </c>
      <c r="G81" s="32" t="str">
        <f ca="1">IF(G7&gt;0,'Periodische Zahlungen'!$K3,0)</f>
        <v/>
      </c>
      <c r="H81" s="32" t="str">
        <f ca="1">IF(H7&gt;0,'Periodische Zahlungen'!$K3,0)</f>
        <v/>
      </c>
      <c r="I81" s="32" t="str">
        <f ca="1">IF(I7&gt;0,'Periodische Zahlungen'!$K3,0)</f>
        <v/>
      </c>
      <c r="J81" s="32" t="str">
        <f ca="1">IF(J7&gt;0,'Periodische Zahlungen'!$K3,0)</f>
        <v/>
      </c>
      <c r="K81" s="32" t="str">
        <f ca="1">IF(K7&gt;0,'Periodische Zahlungen'!$K3,0)</f>
        <v/>
      </c>
      <c r="L81" s="32" t="str">
        <f ca="1">IF(L7&gt;0,'Periodische Zahlungen'!$K3,0)</f>
        <v/>
      </c>
      <c r="M81" s="32" t="str">
        <f ca="1">IF(M7&gt;0,'Periodische Zahlungen'!$K3,0)</f>
        <v/>
      </c>
      <c r="N81" s="32" t="str">
        <f ca="1">IF(N7&gt;0,'Periodische Zahlungen'!$K3,0)</f>
        <v/>
      </c>
      <c r="O81" s="32" t="str">
        <f ca="1">IF(O7&gt;0,'Periodische Zahlungen'!$K3,0)</f>
        <v/>
      </c>
      <c r="P81" s="32" t="str">
        <f ca="1">IF(P7&gt;0,'Periodische Zahlungen'!$K3,0)</f>
        <v/>
      </c>
      <c r="Q81" s="32" t="str">
        <f ca="1">IF(Q7&gt;0,'Periodische Zahlungen'!$K3,0)</f>
        <v/>
      </c>
      <c r="R81" s="32" t="str">
        <f ca="1">IF(R7&gt;0,'Periodische Zahlungen'!$K3,0)</f>
        <v/>
      </c>
      <c r="S81" s="32" t="str">
        <f ca="1">IF(S7&gt;0,'Periodische Zahlungen'!$K3,0)</f>
        <v/>
      </c>
      <c r="T81" s="32" t="str">
        <f ca="1">IF(T7&gt;0,'Periodische Zahlungen'!$K3,0)</f>
        <v/>
      </c>
      <c r="U81" s="32" t="str">
        <f ca="1">IF(U7&gt;0,'Periodische Zahlungen'!$K3,0)</f>
        <v/>
      </c>
      <c r="V81" s="32" t="str">
        <f ca="1">IF(V7&gt;0,'Periodische Zahlungen'!$K3,0)</f>
        <v/>
      </c>
      <c r="W81" s="32" t="str">
        <f ca="1">IF(W7&gt;0,'Periodische Zahlungen'!$K3,0)</f>
        <v/>
      </c>
      <c r="X81" s="32" t="str">
        <f ca="1">IF(X7&gt;0,'Periodische Zahlungen'!$K3,0)</f>
        <v/>
      </c>
      <c r="Y81" s="32" t="str">
        <f ca="1">IF(Y7&gt;0,'Periodische Zahlungen'!$K3,0)</f>
        <v/>
      </c>
      <c r="Z81" s="27">
        <f t="shared" ca="1" si="11"/>
        <v>0</v>
      </c>
      <c r="AA81" s="27">
        <f t="shared" ca="1" si="12"/>
        <v>0</v>
      </c>
    </row>
    <row r="82" spans="1:27">
      <c r="A82" s="31" t="str">
        <f t="shared" si="10"/>
        <v>Domains (Jährlich 50.00 ab Feb/2020)</v>
      </c>
      <c r="B82" s="32">
        <f ca="1">IF(B8&gt;0,'Periodische Zahlungen'!$K4,0)</f>
        <v>0</v>
      </c>
      <c r="C82" s="32">
        <f ca="1">IF(C8&gt;0,'Periodische Zahlungen'!$K4,0)</f>
        <v>0</v>
      </c>
      <c r="D82" s="32">
        <f ca="1">IF(D8&gt;0,'Periodische Zahlungen'!$K4,0)</f>
        <v>0</v>
      </c>
      <c r="E82" s="32">
        <f ca="1">IF(E8&gt;0,'Periodische Zahlungen'!$K4,0)</f>
        <v>0</v>
      </c>
      <c r="F82" s="32">
        <f ca="1">IF(F8&gt;0,'Periodische Zahlungen'!$K4,0)</f>
        <v>0</v>
      </c>
      <c r="G82" s="32">
        <f ca="1">IF(G8&gt;0,'Periodische Zahlungen'!$K4,0)</f>
        <v>0</v>
      </c>
      <c r="H82" s="32">
        <f ca="1">IF(H8&gt;0,'Periodische Zahlungen'!$K4,0)</f>
        <v>0</v>
      </c>
      <c r="I82" s="32">
        <f ca="1">IF(I8&gt;0,'Periodische Zahlungen'!$K4,0)</f>
        <v>0</v>
      </c>
      <c r="J82" s="32" t="str">
        <f ca="1">IF(J8&gt;0,'Periodische Zahlungen'!$K4,0)</f>
        <v/>
      </c>
      <c r="K82" s="32">
        <f ca="1">IF(K8&gt;0,'Periodische Zahlungen'!$K4,0)</f>
        <v>0</v>
      </c>
      <c r="L82" s="32">
        <f ca="1">IF(L8&gt;0,'Periodische Zahlungen'!$K4,0)</f>
        <v>0</v>
      </c>
      <c r="M82" s="32">
        <f ca="1">IF(M8&gt;0,'Periodische Zahlungen'!$K4,0)</f>
        <v>0</v>
      </c>
      <c r="N82" s="32">
        <f ca="1">IF(N8&gt;0,'Periodische Zahlungen'!$K4,0)</f>
        <v>0</v>
      </c>
      <c r="O82" s="32">
        <f ca="1">IF(O8&gt;0,'Periodische Zahlungen'!$K4,0)</f>
        <v>0</v>
      </c>
      <c r="P82" s="32">
        <f ca="1">IF(P8&gt;0,'Periodische Zahlungen'!$K4,0)</f>
        <v>0</v>
      </c>
      <c r="Q82" s="32">
        <f ca="1">IF(Q8&gt;0,'Periodische Zahlungen'!$K4,0)</f>
        <v>0</v>
      </c>
      <c r="R82" s="32">
        <f ca="1">IF(R8&gt;0,'Periodische Zahlungen'!$K4,0)</f>
        <v>0</v>
      </c>
      <c r="S82" s="32">
        <f ca="1">IF(S8&gt;0,'Periodische Zahlungen'!$K4,0)</f>
        <v>0</v>
      </c>
      <c r="T82" s="32">
        <f ca="1">IF(T8&gt;0,'Periodische Zahlungen'!$K4,0)</f>
        <v>0</v>
      </c>
      <c r="U82" s="32">
        <f ca="1">IF(U8&gt;0,'Periodische Zahlungen'!$K4,0)</f>
        <v>0</v>
      </c>
      <c r="V82" s="32" t="str">
        <f ca="1">IF(V8&gt;0,'Periodische Zahlungen'!$K4,0)</f>
        <v/>
      </c>
      <c r="W82" s="32">
        <f ca="1">IF(W8&gt;0,'Periodische Zahlungen'!$K4,0)</f>
        <v>0</v>
      </c>
      <c r="X82" s="32">
        <f ca="1">IF(X8&gt;0,'Periodische Zahlungen'!$K4,0)</f>
        <v>0</v>
      </c>
      <c r="Y82" s="32">
        <f ca="1">IF(Y8&gt;0,'Periodische Zahlungen'!$K4,0)</f>
        <v>0</v>
      </c>
      <c r="Z82" s="27">
        <f t="shared" ca="1" si="11"/>
        <v>0</v>
      </c>
      <c r="AA82" s="27">
        <f t="shared" ca="1" si="12"/>
        <v>0</v>
      </c>
    </row>
    <row r="83" spans="1:27">
      <c r="A83" s="31" t="str">
        <f t="shared" si="10"/>
        <v>Fortbildung (Monatlich 200.00 ab Jun/2020)</v>
      </c>
      <c r="B83" s="32" t="str">
        <f ca="1">IF(B9&gt;0,'Periodische Zahlungen'!$K5,0)</f>
        <v/>
      </c>
      <c r="C83" s="32" t="str">
        <f ca="1">IF(C9&gt;0,'Periodische Zahlungen'!$K5,0)</f>
        <v/>
      </c>
      <c r="D83" s="32" t="str">
        <f ca="1">IF(D9&gt;0,'Periodische Zahlungen'!$K5,0)</f>
        <v/>
      </c>
      <c r="E83" s="32" t="str">
        <f ca="1">IF(E9&gt;0,'Periodische Zahlungen'!$K5,0)</f>
        <v/>
      </c>
      <c r="F83" s="32" t="str">
        <f ca="1">IF(F9&gt;0,'Periodische Zahlungen'!$K5,0)</f>
        <v/>
      </c>
      <c r="G83" s="32" t="str">
        <f ca="1">IF(G9&gt;0,'Periodische Zahlungen'!$K5,0)</f>
        <v/>
      </c>
      <c r="H83" s="32" t="str">
        <f ca="1">IF(H9&gt;0,'Periodische Zahlungen'!$K5,0)</f>
        <v/>
      </c>
      <c r="I83" s="32" t="str">
        <f ca="1">IF(I9&gt;0,'Periodische Zahlungen'!$K5,0)</f>
        <v/>
      </c>
      <c r="J83" s="32" t="str">
        <f ca="1">IF(J9&gt;0,'Periodische Zahlungen'!$K5,0)</f>
        <v/>
      </c>
      <c r="K83" s="32" t="str">
        <f ca="1">IF(K9&gt;0,'Periodische Zahlungen'!$K5,0)</f>
        <v/>
      </c>
      <c r="L83" s="32" t="str">
        <f ca="1">IF(L9&gt;0,'Periodische Zahlungen'!$K5,0)</f>
        <v/>
      </c>
      <c r="M83" s="32" t="str">
        <f ca="1">IF(M9&gt;0,'Periodische Zahlungen'!$K5,0)</f>
        <v/>
      </c>
      <c r="N83" s="32" t="str">
        <f ca="1">IF(N9&gt;0,'Periodische Zahlungen'!$K5,0)</f>
        <v/>
      </c>
      <c r="O83" s="32" t="str">
        <f ca="1">IF(O9&gt;0,'Periodische Zahlungen'!$K5,0)</f>
        <v/>
      </c>
      <c r="P83" s="32" t="str">
        <f ca="1">IF(P9&gt;0,'Periodische Zahlungen'!$K5,0)</f>
        <v/>
      </c>
      <c r="Q83" s="32" t="str">
        <f ca="1">IF(Q9&gt;0,'Periodische Zahlungen'!$K5,0)</f>
        <v/>
      </c>
      <c r="R83" s="32" t="str">
        <f ca="1">IF(R9&gt;0,'Periodische Zahlungen'!$K5,0)</f>
        <v/>
      </c>
      <c r="S83" s="32" t="str">
        <f ca="1">IF(S9&gt;0,'Periodische Zahlungen'!$K5,0)</f>
        <v/>
      </c>
      <c r="T83" s="32" t="str">
        <f ca="1">IF(T9&gt;0,'Periodische Zahlungen'!$K5,0)</f>
        <v/>
      </c>
      <c r="U83" s="32" t="str">
        <f ca="1">IF(U9&gt;0,'Periodische Zahlungen'!$K5,0)</f>
        <v/>
      </c>
      <c r="V83" s="32" t="str">
        <f ca="1">IF(V9&gt;0,'Periodische Zahlungen'!$K5,0)</f>
        <v/>
      </c>
      <c r="W83" s="32" t="str">
        <f ca="1">IF(W9&gt;0,'Periodische Zahlungen'!$K5,0)</f>
        <v/>
      </c>
      <c r="X83" s="32" t="str">
        <f ca="1">IF(X9&gt;0,'Periodische Zahlungen'!$K5,0)</f>
        <v/>
      </c>
      <c r="Y83" s="32" t="str">
        <f ca="1">IF(Y9&gt;0,'Periodische Zahlungen'!$K5,0)</f>
        <v/>
      </c>
      <c r="Z83" s="27">
        <f t="shared" ca="1" si="11"/>
        <v>0</v>
      </c>
      <c r="AA83" s="27">
        <f t="shared" ca="1" si="12"/>
        <v>0</v>
      </c>
    </row>
    <row r="84" spans="1:27">
      <c r="A84" s="31" t="str">
        <f t="shared" si="10"/>
        <v>Gehälter - Nettozahlungen (Monatlich 47300.00 ab Apr/2020)</v>
      </c>
      <c r="B84" s="32">
        <f ca="1">IF(B10&gt;0,'Periodische Zahlungen'!$K6,0)</f>
        <v>0</v>
      </c>
      <c r="C84" s="32">
        <f ca="1">IF(C10&gt;0,'Periodische Zahlungen'!$K6,0)</f>
        <v>0</v>
      </c>
      <c r="D84" s="32">
        <f ca="1">IF(D10&gt;0,'Periodische Zahlungen'!$K6,0)</f>
        <v>0</v>
      </c>
      <c r="E84" s="32">
        <f ca="1">IF(E10&gt;0,'Periodische Zahlungen'!$K6,0)</f>
        <v>0</v>
      </c>
      <c r="F84" s="32">
        <f ca="1">IF(F10&gt;0,'Periodische Zahlungen'!$K6,0)</f>
        <v>0</v>
      </c>
      <c r="G84" s="32">
        <f ca="1">IF(G10&gt;0,'Periodische Zahlungen'!$K6,0)</f>
        <v>0</v>
      </c>
      <c r="H84" s="32">
        <f ca="1">IF(H10&gt;0,'Periodische Zahlungen'!$K6,0)</f>
        <v>0</v>
      </c>
      <c r="I84" s="32">
        <f ca="1">IF(I10&gt;0,'Periodische Zahlungen'!$K6,0)</f>
        <v>0</v>
      </c>
      <c r="J84" s="32">
        <f ca="1">IF(J10&gt;0,'Periodische Zahlungen'!$K6,0)</f>
        <v>0</v>
      </c>
      <c r="K84" s="32">
        <f ca="1">IF(K10&gt;0,'Periodische Zahlungen'!$K6,0)</f>
        <v>0</v>
      </c>
      <c r="L84" s="32">
        <f ca="1">IF(L10&gt;0,'Periodische Zahlungen'!$K6,0)</f>
        <v>0</v>
      </c>
      <c r="M84" s="32">
        <f ca="1">IF(M10&gt;0,'Periodische Zahlungen'!$K6,0)</f>
        <v>0</v>
      </c>
      <c r="N84" s="32">
        <f ca="1">IF(N10&gt;0,'Periodische Zahlungen'!$K6,0)</f>
        <v>0</v>
      </c>
      <c r="O84" s="32">
        <f ca="1">IF(O10&gt;0,'Periodische Zahlungen'!$K6,0)</f>
        <v>0</v>
      </c>
      <c r="P84" s="32">
        <f ca="1">IF(P10&gt;0,'Periodische Zahlungen'!$K6,0)</f>
        <v>0</v>
      </c>
      <c r="Q84" s="32">
        <f ca="1">IF(Q10&gt;0,'Periodische Zahlungen'!$K6,0)</f>
        <v>0</v>
      </c>
      <c r="R84" s="32">
        <f ca="1">IF(R10&gt;0,'Periodische Zahlungen'!$K6,0)</f>
        <v>0</v>
      </c>
      <c r="S84" s="32">
        <f ca="1">IF(S10&gt;0,'Periodische Zahlungen'!$K6,0)</f>
        <v>0</v>
      </c>
      <c r="T84" s="32">
        <f ca="1">IF(T10&gt;0,'Periodische Zahlungen'!$K6,0)</f>
        <v>0</v>
      </c>
      <c r="U84" s="32">
        <f ca="1">IF(U10&gt;0,'Periodische Zahlungen'!$K6,0)</f>
        <v>0</v>
      </c>
      <c r="V84" s="32">
        <f ca="1">IF(V10&gt;0,'Periodische Zahlungen'!$K6,0)</f>
        <v>0</v>
      </c>
      <c r="W84" s="32">
        <f ca="1">IF(W10&gt;0,'Periodische Zahlungen'!$K6,0)</f>
        <v>0</v>
      </c>
      <c r="X84" s="32">
        <f ca="1">IF(X10&gt;0,'Periodische Zahlungen'!$K6,0)</f>
        <v>0</v>
      </c>
      <c r="Y84" s="32">
        <f ca="1">IF(Y10&gt;0,'Periodische Zahlungen'!$K6,0)</f>
        <v>0</v>
      </c>
      <c r="Z84" s="27">
        <f t="shared" ca="1" si="11"/>
        <v>0</v>
      </c>
      <c r="AA84" s="27">
        <f t="shared" ca="1" si="12"/>
        <v>0</v>
      </c>
    </row>
    <row r="85" spans="1:27">
      <c r="A85" s="31" t="str">
        <f t="shared" si="10"/>
        <v>Gehälter - Sozialabgaben (Monatlich 12000.00 ab Jun/2020)</v>
      </c>
      <c r="B85" s="32">
        <f ca="1">IF(B11&gt;0,'Periodische Zahlungen'!$K7,0)</f>
        <v>0</v>
      </c>
      <c r="C85" s="32">
        <f ca="1">IF(C11&gt;0,'Periodische Zahlungen'!$K7,0)</f>
        <v>0</v>
      </c>
      <c r="D85" s="32">
        <f ca="1">IF(D11&gt;0,'Periodische Zahlungen'!$K7,0)</f>
        <v>0</v>
      </c>
      <c r="E85" s="32">
        <f ca="1">IF(E11&gt;0,'Periodische Zahlungen'!$K7,0)</f>
        <v>0</v>
      </c>
      <c r="F85" s="32">
        <f ca="1">IF(F11&gt;0,'Periodische Zahlungen'!$K7,0)</f>
        <v>0</v>
      </c>
      <c r="G85" s="32">
        <f ca="1">IF(G11&gt;0,'Periodische Zahlungen'!$K7,0)</f>
        <v>0</v>
      </c>
      <c r="H85" s="32">
        <f ca="1">IF(H11&gt;0,'Periodische Zahlungen'!$K7,0)</f>
        <v>0</v>
      </c>
      <c r="I85" s="32">
        <f ca="1">IF(I11&gt;0,'Periodische Zahlungen'!$K7,0)</f>
        <v>0</v>
      </c>
      <c r="J85" s="32">
        <f ca="1">IF(J11&gt;0,'Periodische Zahlungen'!$K7,0)</f>
        <v>0</v>
      </c>
      <c r="K85" s="32">
        <f ca="1">IF(K11&gt;0,'Periodische Zahlungen'!$K7,0)</f>
        <v>0</v>
      </c>
      <c r="L85" s="32">
        <f ca="1">IF(L11&gt;0,'Periodische Zahlungen'!$K7,0)</f>
        <v>0</v>
      </c>
      <c r="M85" s="32">
        <f ca="1">IF(M11&gt;0,'Periodische Zahlungen'!$K7,0)</f>
        <v>0</v>
      </c>
      <c r="N85" s="32">
        <f ca="1">IF(N11&gt;0,'Periodische Zahlungen'!$K7,0)</f>
        <v>0</v>
      </c>
      <c r="O85" s="32">
        <f ca="1">IF(O11&gt;0,'Periodische Zahlungen'!$K7,0)</f>
        <v>0</v>
      </c>
      <c r="P85" s="32">
        <f ca="1">IF(P11&gt;0,'Periodische Zahlungen'!$K7,0)</f>
        <v>0</v>
      </c>
      <c r="Q85" s="32">
        <f ca="1">IF(Q11&gt;0,'Periodische Zahlungen'!$K7,0)</f>
        <v>0</v>
      </c>
      <c r="R85" s="32">
        <f ca="1">IF(R11&gt;0,'Periodische Zahlungen'!$K7,0)</f>
        <v>0</v>
      </c>
      <c r="S85" s="32">
        <f ca="1">IF(S11&gt;0,'Periodische Zahlungen'!$K7,0)</f>
        <v>0</v>
      </c>
      <c r="T85" s="32">
        <f ca="1">IF(T11&gt;0,'Periodische Zahlungen'!$K7,0)</f>
        <v>0</v>
      </c>
      <c r="U85" s="32">
        <f ca="1">IF(U11&gt;0,'Periodische Zahlungen'!$K7,0)</f>
        <v>0</v>
      </c>
      <c r="V85" s="32">
        <f ca="1">IF(V11&gt;0,'Periodische Zahlungen'!$K7,0)</f>
        <v>0</v>
      </c>
      <c r="W85" s="32">
        <f ca="1">IF(W11&gt;0,'Periodische Zahlungen'!$K7,0)</f>
        <v>0</v>
      </c>
      <c r="X85" s="32">
        <f ca="1">IF(X11&gt;0,'Periodische Zahlungen'!$K7,0)</f>
        <v>0</v>
      </c>
      <c r="Y85" s="32">
        <f ca="1">IF(Y11&gt;0,'Periodische Zahlungen'!$K7,0)</f>
        <v>0</v>
      </c>
      <c r="Z85" s="27">
        <f t="shared" ca="1" si="11"/>
        <v>0</v>
      </c>
      <c r="AA85" s="27">
        <f t="shared" ca="1" si="12"/>
        <v>0</v>
      </c>
    </row>
    <row r="86" spans="1:27">
      <c r="A86" s="31" t="str">
        <f t="shared" si="10"/>
        <v>Miete (Monatlich 400.00 ab Mär/2020)</v>
      </c>
      <c r="B86" s="32" t="str">
        <f ca="1">IF(B12&gt;0,'Periodische Zahlungen'!$K8,0)</f>
        <v/>
      </c>
      <c r="C86" s="32" t="str">
        <f ca="1">IF(C12&gt;0,'Periodische Zahlungen'!$K8,0)</f>
        <v/>
      </c>
      <c r="D86" s="32" t="str">
        <f ca="1">IF(D12&gt;0,'Periodische Zahlungen'!$K8,0)</f>
        <v/>
      </c>
      <c r="E86" s="32" t="str">
        <f ca="1">IF(E12&gt;0,'Periodische Zahlungen'!$K8,0)</f>
        <v/>
      </c>
      <c r="F86" s="32" t="str">
        <f ca="1">IF(F12&gt;0,'Periodische Zahlungen'!$K8,0)</f>
        <v/>
      </c>
      <c r="G86" s="32" t="str">
        <f ca="1">IF(G12&gt;0,'Periodische Zahlungen'!$K8,0)</f>
        <v/>
      </c>
      <c r="H86" s="32" t="str">
        <f ca="1">IF(H12&gt;0,'Periodische Zahlungen'!$K8,0)</f>
        <v/>
      </c>
      <c r="I86" s="32" t="str">
        <f ca="1">IF(I12&gt;0,'Periodische Zahlungen'!$K8,0)</f>
        <v/>
      </c>
      <c r="J86" s="32" t="str">
        <f ca="1">IF(J12&gt;0,'Periodische Zahlungen'!$K8,0)</f>
        <v/>
      </c>
      <c r="K86" s="32" t="str">
        <f ca="1">IF(K12&gt;0,'Periodische Zahlungen'!$K8,0)</f>
        <v/>
      </c>
      <c r="L86" s="32" t="str">
        <f ca="1">IF(L12&gt;0,'Periodische Zahlungen'!$K8,0)</f>
        <v/>
      </c>
      <c r="M86" s="32" t="str">
        <f ca="1">IF(M12&gt;0,'Periodische Zahlungen'!$K8,0)</f>
        <v/>
      </c>
      <c r="N86" s="32" t="str">
        <f ca="1">IF(N12&gt;0,'Periodische Zahlungen'!$K8,0)</f>
        <v/>
      </c>
      <c r="O86" s="32" t="str">
        <f ca="1">IF(O12&gt;0,'Periodische Zahlungen'!$K8,0)</f>
        <v/>
      </c>
      <c r="P86" s="32" t="str">
        <f ca="1">IF(P12&gt;0,'Periodische Zahlungen'!$K8,0)</f>
        <v/>
      </c>
      <c r="Q86" s="32" t="str">
        <f ca="1">IF(Q12&gt;0,'Periodische Zahlungen'!$K8,0)</f>
        <v/>
      </c>
      <c r="R86" s="32" t="str">
        <f ca="1">IF(R12&gt;0,'Periodische Zahlungen'!$K8,0)</f>
        <v/>
      </c>
      <c r="S86" s="32" t="str">
        <f ca="1">IF(S12&gt;0,'Periodische Zahlungen'!$K8,0)</f>
        <v/>
      </c>
      <c r="T86" s="32" t="str">
        <f ca="1">IF(T12&gt;0,'Periodische Zahlungen'!$K8,0)</f>
        <v/>
      </c>
      <c r="U86" s="32" t="str">
        <f ca="1">IF(U12&gt;0,'Periodische Zahlungen'!$K8,0)</f>
        <v/>
      </c>
      <c r="V86" s="32" t="str">
        <f ca="1">IF(V12&gt;0,'Periodische Zahlungen'!$K8,0)</f>
        <v/>
      </c>
      <c r="W86" s="32" t="str">
        <f ca="1">IF(W12&gt;0,'Periodische Zahlungen'!$K8,0)</f>
        <v/>
      </c>
      <c r="X86" s="32" t="str">
        <f ca="1">IF(X12&gt;0,'Periodische Zahlungen'!$K8,0)</f>
        <v/>
      </c>
      <c r="Y86" s="32" t="str">
        <f ca="1">IF(Y12&gt;0,'Periodische Zahlungen'!$K8,0)</f>
        <v/>
      </c>
      <c r="Z86" s="27">
        <f t="shared" ca="1" si="11"/>
        <v>0</v>
      </c>
      <c r="AA86" s="27">
        <f t="shared" ca="1" si="12"/>
        <v>0</v>
      </c>
    </row>
    <row r="87" spans="1:27">
      <c r="A87" s="31" t="str">
        <f t="shared" si="10"/>
        <v>Onlinemarketing (Monatlich 500.00 ab Apr/2020)</v>
      </c>
      <c r="B87" s="32" t="str">
        <f ca="1">IF(B13&gt;0,'Periodische Zahlungen'!$K9,0)</f>
        <v/>
      </c>
      <c r="C87" s="32" t="str">
        <f ca="1">IF(C13&gt;0,'Periodische Zahlungen'!$K9,0)</f>
        <v/>
      </c>
      <c r="D87" s="32" t="str">
        <f ca="1">IF(D13&gt;0,'Periodische Zahlungen'!$K9,0)</f>
        <v/>
      </c>
      <c r="E87" s="32" t="str">
        <f ca="1">IF(E13&gt;0,'Periodische Zahlungen'!$K9,0)</f>
        <v/>
      </c>
      <c r="F87" s="32" t="str">
        <f ca="1">IF(F13&gt;0,'Periodische Zahlungen'!$K9,0)</f>
        <v/>
      </c>
      <c r="G87" s="32" t="str">
        <f ca="1">IF(G13&gt;0,'Periodische Zahlungen'!$K9,0)</f>
        <v/>
      </c>
      <c r="H87" s="32" t="str">
        <f ca="1">IF(H13&gt;0,'Periodische Zahlungen'!$K9,0)</f>
        <v/>
      </c>
      <c r="I87" s="32" t="str">
        <f ca="1">IF(I13&gt;0,'Periodische Zahlungen'!$K9,0)</f>
        <v/>
      </c>
      <c r="J87" s="32" t="str">
        <f ca="1">IF(J13&gt;0,'Periodische Zahlungen'!$K9,0)</f>
        <v/>
      </c>
      <c r="K87" s="32" t="str">
        <f ca="1">IF(K13&gt;0,'Periodische Zahlungen'!$K9,0)</f>
        <v/>
      </c>
      <c r="L87" s="32" t="str">
        <f ca="1">IF(L13&gt;0,'Periodische Zahlungen'!$K9,0)</f>
        <v/>
      </c>
      <c r="M87" s="32" t="str">
        <f ca="1">IF(M13&gt;0,'Periodische Zahlungen'!$K9,0)</f>
        <v/>
      </c>
      <c r="N87" s="32" t="str">
        <f ca="1">IF(N13&gt;0,'Periodische Zahlungen'!$K9,0)</f>
        <v/>
      </c>
      <c r="O87" s="32" t="str">
        <f ca="1">IF(O13&gt;0,'Periodische Zahlungen'!$K9,0)</f>
        <v/>
      </c>
      <c r="P87" s="32" t="str">
        <f ca="1">IF(P13&gt;0,'Periodische Zahlungen'!$K9,0)</f>
        <v/>
      </c>
      <c r="Q87" s="32" t="str">
        <f ca="1">IF(Q13&gt;0,'Periodische Zahlungen'!$K9,0)</f>
        <v/>
      </c>
      <c r="R87" s="32" t="str">
        <f ca="1">IF(R13&gt;0,'Periodische Zahlungen'!$K9,0)</f>
        <v/>
      </c>
      <c r="S87" s="32" t="str">
        <f ca="1">IF(S13&gt;0,'Periodische Zahlungen'!$K9,0)</f>
        <v/>
      </c>
      <c r="T87" s="32" t="str">
        <f ca="1">IF(T13&gt;0,'Periodische Zahlungen'!$K9,0)</f>
        <v/>
      </c>
      <c r="U87" s="32" t="str">
        <f ca="1">IF(U13&gt;0,'Periodische Zahlungen'!$K9,0)</f>
        <v/>
      </c>
      <c r="V87" s="32" t="str">
        <f ca="1">IF(V13&gt;0,'Periodische Zahlungen'!$K9,0)</f>
        <v/>
      </c>
      <c r="W87" s="32" t="str">
        <f ca="1">IF(W13&gt;0,'Periodische Zahlungen'!$K9,0)</f>
        <v/>
      </c>
      <c r="X87" s="32" t="str">
        <f ca="1">IF(X13&gt;0,'Periodische Zahlungen'!$K9,0)</f>
        <v/>
      </c>
      <c r="Y87" s="32" t="str">
        <f ca="1">IF(Y13&gt;0,'Periodische Zahlungen'!$K9,0)</f>
        <v/>
      </c>
      <c r="Z87" s="27">
        <f t="shared" ca="1" si="11"/>
        <v>0</v>
      </c>
      <c r="AA87" s="27">
        <f t="shared" ca="1" si="12"/>
        <v>0</v>
      </c>
    </row>
    <row r="88" spans="1:27">
      <c r="A88" s="31" t="str">
        <f t="shared" si="10"/>
        <v>PKW Leasing (Monatlich 800.00 ab Mai/2020)</v>
      </c>
      <c r="B88" s="32" t="str">
        <f ca="1">IF(B14&gt;0,'Periodische Zahlungen'!$K10,0)</f>
        <v/>
      </c>
      <c r="C88" s="32" t="str">
        <f ca="1">IF(C14&gt;0,'Periodische Zahlungen'!$K10,0)</f>
        <v/>
      </c>
      <c r="D88" s="32" t="str">
        <f ca="1">IF(D14&gt;0,'Periodische Zahlungen'!$K10,0)</f>
        <v/>
      </c>
      <c r="E88" s="32" t="str">
        <f ca="1">IF(E14&gt;0,'Periodische Zahlungen'!$K10,0)</f>
        <v/>
      </c>
      <c r="F88" s="32" t="str">
        <f ca="1">IF(F14&gt;0,'Periodische Zahlungen'!$K10,0)</f>
        <v/>
      </c>
      <c r="G88" s="32" t="str">
        <f ca="1">IF(G14&gt;0,'Periodische Zahlungen'!$K10,0)</f>
        <v/>
      </c>
      <c r="H88" s="32" t="str">
        <f ca="1">IF(H14&gt;0,'Periodische Zahlungen'!$K10,0)</f>
        <v/>
      </c>
      <c r="I88" s="32" t="str">
        <f ca="1">IF(I14&gt;0,'Periodische Zahlungen'!$K10,0)</f>
        <v/>
      </c>
      <c r="J88" s="32" t="str">
        <f ca="1">IF(J14&gt;0,'Periodische Zahlungen'!$K10,0)</f>
        <v/>
      </c>
      <c r="K88" s="32" t="str">
        <f ca="1">IF(K14&gt;0,'Periodische Zahlungen'!$K10,0)</f>
        <v/>
      </c>
      <c r="L88" s="32" t="str">
        <f ca="1">IF(L14&gt;0,'Periodische Zahlungen'!$K10,0)</f>
        <v/>
      </c>
      <c r="M88" s="32" t="str">
        <f ca="1">IF(M14&gt;0,'Periodische Zahlungen'!$K10,0)</f>
        <v/>
      </c>
      <c r="N88" s="32" t="str">
        <f ca="1">IF(N14&gt;0,'Periodische Zahlungen'!$K10,0)</f>
        <v/>
      </c>
      <c r="O88" s="32" t="str">
        <f ca="1">IF(O14&gt;0,'Periodische Zahlungen'!$K10,0)</f>
        <v/>
      </c>
      <c r="P88" s="32" t="str">
        <f ca="1">IF(P14&gt;0,'Periodische Zahlungen'!$K10,0)</f>
        <v/>
      </c>
      <c r="Q88" s="32" t="str">
        <f ca="1">IF(Q14&gt;0,'Periodische Zahlungen'!$K10,0)</f>
        <v/>
      </c>
      <c r="R88" s="32" t="str">
        <f ca="1">IF(R14&gt;0,'Periodische Zahlungen'!$K10,0)</f>
        <v/>
      </c>
      <c r="S88" s="32" t="str">
        <f ca="1">IF(S14&gt;0,'Periodische Zahlungen'!$K10,0)</f>
        <v/>
      </c>
      <c r="T88" s="32" t="str">
        <f ca="1">IF(T14&gt;0,'Periodische Zahlungen'!$K10,0)</f>
        <v/>
      </c>
      <c r="U88" s="32" t="str">
        <f ca="1">IF(U14&gt;0,'Periodische Zahlungen'!$K10,0)</f>
        <v/>
      </c>
      <c r="V88" s="32" t="str">
        <f ca="1">IF(V14&gt;0,'Periodische Zahlungen'!$K10,0)</f>
        <v/>
      </c>
      <c r="W88" s="32" t="str">
        <f ca="1">IF(W14&gt;0,'Periodische Zahlungen'!$K10,0)</f>
        <v/>
      </c>
      <c r="X88" s="32" t="str">
        <f ca="1">IF(X14&gt;0,'Periodische Zahlungen'!$K10,0)</f>
        <v/>
      </c>
      <c r="Y88" s="32" t="str">
        <f ca="1">IF(Y14&gt;0,'Periodische Zahlungen'!$K10,0)</f>
        <v/>
      </c>
      <c r="Z88" s="27">
        <f t="shared" ca="1" si="11"/>
        <v>0</v>
      </c>
      <c r="AA88" s="27">
        <f t="shared" ca="1" si="12"/>
        <v>0</v>
      </c>
    </row>
    <row r="89" spans="1:27">
      <c r="A89" s="31" t="str">
        <f t="shared" si="10"/>
        <v>PKW Treibstoff (Monatlich 200.00 ab Mai/2020)</v>
      </c>
      <c r="B89" s="32" t="str">
        <f ca="1">IF(B15&gt;0,'Periodische Zahlungen'!$K11,0)</f>
        <v/>
      </c>
      <c r="C89" s="32" t="str">
        <f ca="1">IF(C15&gt;0,'Periodische Zahlungen'!$K11,0)</f>
        <v/>
      </c>
      <c r="D89" s="32" t="str">
        <f ca="1">IF(D15&gt;0,'Periodische Zahlungen'!$K11,0)</f>
        <v/>
      </c>
      <c r="E89" s="32" t="str">
        <f ca="1">IF(E15&gt;0,'Periodische Zahlungen'!$K11,0)</f>
        <v/>
      </c>
      <c r="F89" s="32" t="str">
        <f ca="1">IF(F15&gt;0,'Periodische Zahlungen'!$K11,0)</f>
        <v/>
      </c>
      <c r="G89" s="32" t="str">
        <f ca="1">IF(G15&gt;0,'Periodische Zahlungen'!$K11,0)</f>
        <v/>
      </c>
      <c r="H89" s="32" t="str">
        <f ca="1">IF(H15&gt;0,'Periodische Zahlungen'!$K11,0)</f>
        <v/>
      </c>
      <c r="I89" s="32" t="str">
        <f ca="1">IF(I15&gt;0,'Periodische Zahlungen'!$K11,0)</f>
        <v/>
      </c>
      <c r="J89" s="32" t="str">
        <f ca="1">IF(J15&gt;0,'Periodische Zahlungen'!$K11,0)</f>
        <v/>
      </c>
      <c r="K89" s="32" t="str">
        <f ca="1">IF(K15&gt;0,'Periodische Zahlungen'!$K11,0)</f>
        <v/>
      </c>
      <c r="L89" s="32" t="str">
        <f ca="1">IF(L15&gt;0,'Periodische Zahlungen'!$K11,0)</f>
        <v/>
      </c>
      <c r="M89" s="32" t="str">
        <f ca="1">IF(M15&gt;0,'Periodische Zahlungen'!$K11,0)</f>
        <v/>
      </c>
      <c r="N89" s="32" t="str">
        <f ca="1">IF(N15&gt;0,'Periodische Zahlungen'!$K11,0)</f>
        <v/>
      </c>
      <c r="O89" s="32" t="str">
        <f ca="1">IF(O15&gt;0,'Periodische Zahlungen'!$K11,0)</f>
        <v/>
      </c>
      <c r="P89" s="32" t="str">
        <f ca="1">IF(P15&gt;0,'Periodische Zahlungen'!$K11,0)</f>
        <v/>
      </c>
      <c r="Q89" s="32" t="str">
        <f ca="1">IF(Q15&gt;0,'Periodische Zahlungen'!$K11,0)</f>
        <v/>
      </c>
      <c r="R89" s="32" t="str">
        <f ca="1">IF(R15&gt;0,'Periodische Zahlungen'!$K11,0)</f>
        <v/>
      </c>
      <c r="S89" s="32" t="str">
        <f ca="1">IF(S15&gt;0,'Periodische Zahlungen'!$K11,0)</f>
        <v/>
      </c>
      <c r="T89" s="32" t="str">
        <f ca="1">IF(T15&gt;0,'Periodische Zahlungen'!$K11,0)</f>
        <v/>
      </c>
      <c r="U89" s="32" t="str">
        <f ca="1">IF(U15&gt;0,'Periodische Zahlungen'!$K11,0)</f>
        <v/>
      </c>
      <c r="V89" s="32" t="str">
        <f ca="1">IF(V15&gt;0,'Periodische Zahlungen'!$K11,0)</f>
        <v/>
      </c>
      <c r="W89" s="32" t="str">
        <f ca="1">IF(W15&gt;0,'Periodische Zahlungen'!$K11,0)</f>
        <v/>
      </c>
      <c r="X89" s="32" t="str">
        <f ca="1">IF(X15&gt;0,'Periodische Zahlungen'!$K11,0)</f>
        <v/>
      </c>
      <c r="Y89" s="32" t="str">
        <f ca="1">IF(Y15&gt;0,'Periodische Zahlungen'!$K11,0)</f>
        <v/>
      </c>
      <c r="Z89" s="27">
        <f t="shared" ca="1" si="11"/>
        <v>0</v>
      </c>
      <c r="AA89" s="27">
        <f t="shared" ca="1" si="12"/>
        <v>0</v>
      </c>
    </row>
    <row r="90" spans="1:27">
      <c r="A90" s="31" t="str">
        <f t="shared" si="10"/>
        <v>PKW Wartung (Jährlich 1000.00 ab Sep/2020)</v>
      </c>
      <c r="B90" s="32">
        <f ca="1">IF(B16&gt;0,'Periodische Zahlungen'!$K12,0)</f>
        <v>0</v>
      </c>
      <c r="C90" s="32">
        <f ca="1">IF(C16&gt;0,'Periodische Zahlungen'!$K12,0)</f>
        <v>0</v>
      </c>
      <c r="D90" s="32">
        <f ca="1">IF(D16&gt;0,'Periodische Zahlungen'!$K12,0)</f>
        <v>0</v>
      </c>
      <c r="E90" s="32" t="str">
        <f ca="1">IF(E16&gt;0,'Periodische Zahlungen'!$K12,0)</f>
        <v/>
      </c>
      <c r="F90" s="32">
        <f ca="1">IF(F16&gt;0,'Periodische Zahlungen'!$K12,0)</f>
        <v>0</v>
      </c>
      <c r="G90" s="32">
        <f ca="1">IF(G16&gt;0,'Periodische Zahlungen'!$K12,0)</f>
        <v>0</v>
      </c>
      <c r="H90" s="32">
        <f ca="1">IF(H16&gt;0,'Periodische Zahlungen'!$K12,0)</f>
        <v>0</v>
      </c>
      <c r="I90" s="32">
        <f ca="1">IF(I16&gt;0,'Periodische Zahlungen'!$K12,0)</f>
        <v>0</v>
      </c>
      <c r="J90" s="32">
        <f ca="1">IF(J16&gt;0,'Periodische Zahlungen'!$K12,0)</f>
        <v>0</v>
      </c>
      <c r="K90" s="32">
        <f ca="1">IF(K16&gt;0,'Periodische Zahlungen'!$K12,0)</f>
        <v>0</v>
      </c>
      <c r="L90" s="32">
        <f ca="1">IF(L16&gt;0,'Periodische Zahlungen'!$K12,0)</f>
        <v>0</v>
      </c>
      <c r="M90" s="32">
        <f ca="1">IF(M16&gt;0,'Periodische Zahlungen'!$K12,0)</f>
        <v>0</v>
      </c>
      <c r="N90" s="32">
        <f ca="1">IF(N16&gt;0,'Periodische Zahlungen'!$K12,0)</f>
        <v>0</v>
      </c>
      <c r="O90" s="32">
        <f ca="1">IF(O16&gt;0,'Periodische Zahlungen'!$K12,0)</f>
        <v>0</v>
      </c>
      <c r="P90" s="32">
        <f ca="1">IF(P16&gt;0,'Periodische Zahlungen'!$K12,0)</f>
        <v>0</v>
      </c>
      <c r="Q90" s="32" t="str">
        <f ca="1">IF(Q16&gt;0,'Periodische Zahlungen'!$K12,0)</f>
        <v/>
      </c>
      <c r="R90" s="32">
        <f ca="1">IF(R16&gt;0,'Periodische Zahlungen'!$K12,0)</f>
        <v>0</v>
      </c>
      <c r="S90" s="32">
        <f ca="1">IF(S16&gt;0,'Periodische Zahlungen'!$K12,0)</f>
        <v>0</v>
      </c>
      <c r="T90" s="32">
        <f ca="1">IF(T16&gt;0,'Periodische Zahlungen'!$K12,0)</f>
        <v>0</v>
      </c>
      <c r="U90" s="32">
        <f ca="1">IF(U16&gt;0,'Periodische Zahlungen'!$K12,0)</f>
        <v>0</v>
      </c>
      <c r="V90" s="32">
        <f ca="1">IF(V16&gt;0,'Periodische Zahlungen'!$K12,0)</f>
        <v>0</v>
      </c>
      <c r="W90" s="32">
        <f ca="1">IF(W16&gt;0,'Periodische Zahlungen'!$K12,0)</f>
        <v>0</v>
      </c>
      <c r="X90" s="32">
        <f ca="1">IF(X16&gt;0,'Periodische Zahlungen'!$K12,0)</f>
        <v>0</v>
      </c>
      <c r="Y90" s="32">
        <f ca="1">IF(Y16&gt;0,'Periodische Zahlungen'!$K12,0)</f>
        <v>0</v>
      </c>
      <c r="Z90" s="27">
        <f t="shared" ca="1" si="11"/>
        <v>0</v>
      </c>
      <c r="AA90" s="27">
        <f t="shared" ca="1" si="12"/>
        <v>0</v>
      </c>
    </row>
    <row r="91" spans="1:27">
      <c r="A91" s="31" t="str">
        <f t="shared" si="10"/>
        <v>Reise- und Akquisekosten (Zweimonatlich 200.00 ab Mai/2020)</v>
      </c>
      <c r="B91" s="32">
        <f ca="1">IF(B17&gt;0,'Periodische Zahlungen'!$K13,0)</f>
        <v>0</v>
      </c>
      <c r="C91" s="32" t="str">
        <f ca="1">IF(C17&gt;0,'Periodische Zahlungen'!$K13,0)</f>
        <v/>
      </c>
      <c r="D91" s="32">
        <f ca="1">IF(D17&gt;0,'Periodische Zahlungen'!$K13,0)</f>
        <v>0</v>
      </c>
      <c r="E91" s="32" t="str">
        <f ca="1">IF(E17&gt;0,'Periodische Zahlungen'!$K13,0)</f>
        <v/>
      </c>
      <c r="F91" s="32">
        <f ca="1">IF(F17&gt;0,'Periodische Zahlungen'!$K13,0)</f>
        <v>0</v>
      </c>
      <c r="G91" s="32" t="str">
        <f ca="1">IF(G17&gt;0,'Periodische Zahlungen'!$K13,0)</f>
        <v/>
      </c>
      <c r="H91" s="32">
        <f ca="1">IF(H17&gt;0,'Periodische Zahlungen'!$K13,0)</f>
        <v>0</v>
      </c>
      <c r="I91" s="32" t="str">
        <f ca="1">IF(I17&gt;0,'Periodische Zahlungen'!$K13,0)</f>
        <v/>
      </c>
      <c r="J91" s="32">
        <f ca="1">IF(J17&gt;0,'Periodische Zahlungen'!$K13,0)</f>
        <v>0</v>
      </c>
      <c r="K91" s="32" t="str">
        <f ca="1">IF(K17&gt;0,'Periodische Zahlungen'!$K13,0)</f>
        <v/>
      </c>
      <c r="L91" s="32">
        <f ca="1">IF(L17&gt;0,'Periodische Zahlungen'!$K13,0)</f>
        <v>0</v>
      </c>
      <c r="M91" s="32" t="str">
        <f ca="1">IF(M17&gt;0,'Periodische Zahlungen'!$K13,0)</f>
        <v/>
      </c>
      <c r="N91" s="32">
        <f ca="1">IF(N17&gt;0,'Periodische Zahlungen'!$K13,0)</f>
        <v>0</v>
      </c>
      <c r="O91" s="32" t="str">
        <f ca="1">IF(O17&gt;0,'Periodische Zahlungen'!$K13,0)</f>
        <v/>
      </c>
      <c r="P91" s="32">
        <f ca="1">IF(P17&gt;0,'Periodische Zahlungen'!$K13,0)</f>
        <v>0</v>
      </c>
      <c r="Q91" s="32" t="str">
        <f ca="1">IF(Q17&gt;0,'Periodische Zahlungen'!$K13,0)</f>
        <v/>
      </c>
      <c r="R91" s="32">
        <f ca="1">IF(R17&gt;0,'Periodische Zahlungen'!$K13,0)</f>
        <v>0</v>
      </c>
      <c r="S91" s="32" t="str">
        <f ca="1">IF(S17&gt;0,'Periodische Zahlungen'!$K13,0)</f>
        <v/>
      </c>
      <c r="T91" s="32">
        <f ca="1">IF(T17&gt;0,'Periodische Zahlungen'!$K13,0)</f>
        <v>0</v>
      </c>
      <c r="U91" s="32" t="str">
        <f ca="1">IF(U17&gt;0,'Periodische Zahlungen'!$K13,0)</f>
        <v/>
      </c>
      <c r="V91" s="32">
        <f ca="1">IF(V17&gt;0,'Periodische Zahlungen'!$K13,0)</f>
        <v>0</v>
      </c>
      <c r="W91" s="32" t="str">
        <f ca="1">IF(W17&gt;0,'Periodische Zahlungen'!$K13,0)</f>
        <v/>
      </c>
      <c r="X91" s="32">
        <f ca="1">IF(X17&gt;0,'Periodische Zahlungen'!$K13,0)</f>
        <v>0</v>
      </c>
      <c r="Y91" s="32" t="str">
        <f ca="1">IF(Y17&gt;0,'Periodische Zahlungen'!$K13,0)</f>
        <v/>
      </c>
      <c r="Z91" s="27">
        <f t="shared" ca="1" si="11"/>
        <v>0</v>
      </c>
      <c r="AA91" s="27">
        <f t="shared" ca="1" si="12"/>
        <v>0</v>
      </c>
    </row>
    <row r="92" spans="1:27">
      <c r="A92" s="31" t="str">
        <f t="shared" si="10"/>
        <v>Steuerberater (Monatlich 500.00 ab Apr/2020)</v>
      </c>
      <c r="B92" s="32" t="str">
        <f ca="1">IF(B18&gt;0,'Periodische Zahlungen'!$K14,0)</f>
        <v/>
      </c>
      <c r="C92" s="32" t="str">
        <f ca="1">IF(C18&gt;0,'Periodische Zahlungen'!$K14,0)</f>
        <v/>
      </c>
      <c r="D92" s="32" t="str">
        <f ca="1">IF(D18&gt;0,'Periodische Zahlungen'!$K14,0)</f>
        <v/>
      </c>
      <c r="E92" s="32" t="str">
        <f ca="1">IF(E18&gt;0,'Periodische Zahlungen'!$K14,0)</f>
        <v/>
      </c>
      <c r="F92" s="32" t="str">
        <f ca="1">IF(F18&gt;0,'Periodische Zahlungen'!$K14,0)</f>
        <v/>
      </c>
      <c r="G92" s="32" t="str">
        <f ca="1">IF(G18&gt;0,'Periodische Zahlungen'!$K14,0)</f>
        <v/>
      </c>
      <c r="H92" s="32" t="str">
        <f ca="1">IF(H18&gt;0,'Periodische Zahlungen'!$K14,0)</f>
        <v/>
      </c>
      <c r="I92" s="32" t="str">
        <f ca="1">IF(I18&gt;0,'Periodische Zahlungen'!$K14,0)</f>
        <v/>
      </c>
      <c r="J92" s="32" t="str">
        <f ca="1">IF(J18&gt;0,'Periodische Zahlungen'!$K14,0)</f>
        <v/>
      </c>
      <c r="K92" s="32" t="str">
        <f ca="1">IF(K18&gt;0,'Periodische Zahlungen'!$K14,0)</f>
        <v/>
      </c>
      <c r="L92" s="32" t="str">
        <f ca="1">IF(L18&gt;0,'Periodische Zahlungen'!$K14,0)</f>
        <v/>
      </c>
      <c r="M92" s="32" t="str">
        <f ca="1">IF(M18&gt;0,'Periodische Zahlungen'!$K14,0)</f>
        <v/>
      </c>
      <c r="N92" s="32" t="str">
        <f ca="1">IF(N18&gt;0,'Periodische Zahlungen'!$K14,0)</f>
        <v/>
      </c>
      <c r="O92" s="32" t="str">
        <f ca="1">IF(O18&gt;0,'Periodische Zahlungen'!$K14,0)</f>
        <v/>
      </c>
      <c r="P92" s="32" t="str">
        <f ca="1">IF(P18&gt;0,'Periodische Zahlungen'!$K14,0)</f>
        <v/>
      </c>
      <c r="Q92" s="32" t="str">
        <f ca="1">IF(Q18&gt;0,'Periodische Zahlungen'!$K14,0)</f>
        <v/>
      </c>
      <c r="R92" s="32" t="str">
        <f ca="1">IF(R18&gt;0,'Periodische Zahlungen'!$K14,0)</f>
        <v/>
      </c>
      <c r="S92" s="32" t="str">
        <f ca="1">IF(S18&gt;0,'Periodische Zahlungen'!$K14,0)</f>
        <v/>
      </c>
      <c r="T92" s="32" t="str">
        <f ca="1">IF(T18&gt;0,'Periodische Zahlungen'!$K14,0)</f>
        <v/>
      </c>
      <c r="U92" s="32" t="str">
        <f ca="1">IF(U18&gt;0,'Periodische Zahlungen'!$K14,0)</f>
        <v/>
      </c>
      <c r="V92" s="32" t="str">
        <f ca="1">IF(V18&gt;0,'Periodische Zahlungen'!$K14,0)</f>
        <v/>
      </c>
      <c r="W92" s="32" t="str">
        <f ca="1">IF(W18&gt;0,'Periodische Zahlungen'!$K14,0)</f>
        <v/>
      </c>
      <c r="X92" s="32" t="str">
        <f ca="1">IF(X18&gt;0,'Periodische Zahlungen'!$K14,0)</f>
        <v/>
      </c>
      <c r="Y92" s="32" t="str">
        <f ca="1">IF(Y18&gt;0,'Periodische Zahlungen'!$K14,0)</f>
        <v/>
      </c>
      <c r="Z92" s="27">
        <f t="shared" ca="1" si="11"/>
        <v>0</v>
      </c>
      <c r="AA92" s="27">
        <f t="shared" ca="1" si="12"/>
        <v>0</v>
      </c>
    </row>
    <row r="93" spans="1:27">
      <c r="A93" s="31" t="str">
        <f t="shared" si="10"/>
        <v>Telefon (Festnetz) (Monatlich 150.00 ab Jan/2020)</v>
      </c>
      <c r="B93" s="32" t="str">
        <f ca="1">IF(B19&gt;0,'Periodische Zahlungen'!$K15,0)</f>
        <v/>
      </c>
      <c r="C93" s="32" t="str">
        <f ca="1">IF(C19&gt;0,'Periodische Zahlungen'!$K15,0)</f>
        <v/>
      </c>
      <c r="D93" s="32" t="str">
        <f ca="1">IF(D19&gt;0,'Periodische Zahlungen'!$K15,0)</f>
        <v/>
      </c>
      <c r="E93" s="32" t="str">
        <f ca="1">IF(E19&gt;0,'Periodische Zahlungen'!$K15,0)</f>
        <v/>
      </c>
      <c r="F93" s="32" t="str">
        <f ca="1">IF(F19&gt;0,'Periodische Zahlungen'!$K15,0)</f>
        <v/>
      </c>
      <c r="G93" s="32" t="str">
        <f ca="1">IF(G19&gt;0,'Periodische Zahlungen'!$K15,0)</f>
        <v/>
      </c>
      <c r="H93" s="32" t="str">
        <f ca="1">IF(H19&gt;0,'Periodische Zahlungen'!$K15,0)</f>
        <v/>
      </c>
      <c r="I93" s="32" t="str">
        <f ca="1">IF(I19&gt;0,'Periodische Zahlungen'!$K15,0)</f>
        <v/>
      </c>
      <c r="J93" s="32" t="str">
        <f ca="1">IF(J19&gt;0,'Periodische Zahlungen'!$K15,0)</f>
        <v/>
      </c>
      <c r="K93" s="32" t="str">
        <f ca="1">IF(K19&gt;0,'Periodische Zahlungen'!$K15,0)</f>
        <v/>
      </c>
      <c r="L93" s="32" t="str">
        <f ca="1">IF(L19&gt;0,'Periodische Zahlungen'!$K15,0)</f>
        <v/>
      </c>
      <c r="M93" s="32" t="str">
        <f ca="1">IF(M19&gt;0,'Periodische Zahlungen'!$K15,0)</f>
        <v/>
      </c>
      <c r="N93" s="32" t="str">
        <f ca="1">IF(N19&gt;0,'Periodische Zahlungen'!$K15,0)</f>
        <v/>
      </c>
      <c r="O93" s="32" t="str">
        <f ca="1">IF(O19&gt;0,'Periodische Zahlungen'!$K15,0)</f>
        <v/>
      </c>
      <c r="P93" s="32" t="str">
        <f ca="1">IF(P19&gt;0,'Periodische Zahlungen'!$K15,0)</f>
        <v/>
      </c>
      <c r="Q93" s="32" t="str">
        <f ca="1">IF(Q19&gt;0,'Periodische Zahlungen'!$K15,0)</f>
        <v/>
      </c>
      <c r="R93" s="32" t="str">
        <f ca="1">IF(R19&gt;0,'Periodische Zahlungen'!$K15,0)</f>
        <v/>
      </c>
      <c r="S93" s="32" t="str">
        <f ca="1">IF(S19&gt;0,'Periodische Zahlungen'!$K15,0)</f>
        <v/>
      </c>
      <c r="T93" s="32" t="str">
        <f ca="1">IF(T19&gt;0,'Periodische Zahlungen'!$K15,0)</f>
        <v/>
      </c>
      <c r="U93" s="32" t="str">
        <f ca="1">IF(U19&gt;0,'Periodische Zahlungen'!$K15,0)</f>
        <v/>
      </c>
      <c r="V93" s="32" t="str">
        <f ca="1">IF(V19&gt;0,'Periodische Zahlungen'!$K15,0)</f>
        <v/>
      </c>
      <c r="W93" s="32" t="str">
        <f ca="1">IF(W19&gt;0,'Periodische Zahlungen'!$K15,0)</f>
        <v/>
      </c>
      <c r="X93" s="32" t="str">
        <f ca="1">IF(X19&gt;0,'Periodische Zahlungen'!$K15,0)</f>
        <v/>
      </c>
      <c r="Y93" s="32" t="str">
        <f ca="1">IF(Y19&gt;0,'Periodische Zahlungen'!$K15,0)</f>
        <v/>
      </c>
      <c r="Z93" s="27">
        <f t="shared" ca="1" si="11"/>
        <v>0</v>
      </c>
      <c r="AA93" s="27">
        <f t="shared" ca="1" si="12"/>
        <v>0</v>
      </c>
    </row>
    <row r="94" spans="1:27">
      <c r="A94" s="31" t="str">
        <f t="shared" si="10"/>
        <v>Telefon (Mobil) (Monatlich 80.00 ab Mär/2020)</v>
      </c>
      <c r="B94" s="32" t="str">
        <f ca="1">IF(B20&gt;0,'Periodische Zahlungen'!$K16,0)</f>
        <v/>
      </c>
      <c r="C94" s="32" t="str">
        <f ca="1">IF(C20&gt;0,'Periodische Zahlungen'!$K16,0)</f>
        <v/>
      </c>
      <c r="D94" s="32" t="str">
        <f ca="1">IF(D20&gt;0,'Periodische Zahlungen'!$K16,0)</f>
        <v/>
      </c>
      <c r="E94" s="32" t="str">
        <f ca="1">IF(E20&gt;0,'Periodische Zahlungen'!$K16,0)</f>
        <v/>
      </c>
      <c r="F94" s="32" t="str">
        <f ca="1">IF(F20&gt;0,'Periodische Zahlungen'!$K16,0)</f>
        <v/>
      </c>
      <c r="G94" s="32" t="str">
        <f ca="1">IF(G20&gt;0,'Periodische Zahlungen'!$K16,0)</f>
        <v/>
      </c>
      <c r="H94" s="32" t="str">
        <f ca="1">IF(H20&gt;0,'Periodische Zahlungen'!$K16,0)</f>
        <v/>
      </c>
      <c r="I94" s="32" t="str">
        <f ca="1">IF(I20&gt;0,'Periodische Zahlungen'!$K16,0)</f>
        <v/>
      </c>
      <c r="J94" s="32" t="str">
        <f ca="1">IF(J20&gt;0,'Periodische Zahlungen'!$K16,0)</f>
        <v/>
      </c>
      <c r="K94" s="32" t="str">
        <f ca="1">IF(K20&gt;0,'Periodische Zahlungen'!$K16,0)</f>
        <v/>
      </c>
      <c r="L94" s="32" t="str">
        <f ca="1">IF(L20&gt;0,'Periodische Zahlungen'!$K16,0)</f>
        <v/>
      </c>
      <c r="M94" s="32" t="str">
        <f ca="1">IF(M20&gt;0,'Periodische Zahlungen'!$K16,0)</f>
        <v/>
      </c>
      <c r="N94" s="32" t="str">
        <f ca="1">IF(N20&gt;0,'Periodische Zahlungen'!$K16,0)</f>
        <v/>
      </c>
      <c r="O94" s="32" t="str">
        <f ca="1">IF(O20&gt;0,'Periodische Zahlungen'!$K16,0)</f>
        <v/>
      </c>
      <c r="P94" s="32" t="str">
        <f ca="1">IF(P20&gt;0,'Periodische Zahlungen'!$K16,0)</f>
        <v/>
      </c>
      <c r="Q94" s="32" t="str">
        <f ca="1">IF(Q20&gt;0,'Periodische Zahlungen'!$K16,0)</f>
        <v/>
      </c>
      <c r="R94" s="32" t="str">
        <f ca="1">IF(R20&gt;0,'Periodische Zahlungen'!$K16,0)</f>
        <v/>
      </c>
      <c r="S94" s="32" t="str">
        <f ca="1">IF(S20&gt;0,'Periodische Zahlungen'!$K16,0)</f>
        <v/>
      </c>
      <c r="T94" s="32" t="str">
        <f ca="1">IF(T20&gt;0,'Periodische Zahlungen'!$K16,0)</f>
        <v/>
      </c>
      <c r="U94" s="32" t="str">
        <f ca="1">IF(U20&gt;0,'Periodische Zahlungen'!$K16,0)</f>
        <v/>
      </c>
      <c r="V94" s="32" t="str">
        <f ca="1">IF(V20&gt;0,'Periodische Zahlungen'!$K16,0)</f>
        <v/>
      </c>
      <c r="W94" s="32" t="str">
        <f ca="1">IF(W20&gt;0,'Periodische Zahlungen'!$K16,0)</f>
        <v/>
      </c>
      <c r="X94" s="32" t="str">
        <f ca="1">IF(X20&gt;0,'Periodische Zahlungen'!$K16,0)</f>
        <v/>
      </c>
      <c r="Y94" s="32" t="str">
        <f ca="1">IF(Y20&gt;0,'Periodische Zahlungen'!$K16,0)</f>
        <v/>
      </c>
      <c r="Z94" s="27">
        <f t="shared" ca="1" si="11"/>
        <v>0</v>
      </c>
      <c r="AA94" s="27">
        <f t="shared" ca="1" si="12"/>
        <v>0</v>
      </c>
    </row>
    <row r="95" spans="1:27">
      <c r="A95" s="31" t="str">
        <f t="shared" si="10"/>
        <v>Versicherung - Gesschäftsversicherung (Jährlich 1500.00 ab Jan/2021)</v>
      </c>
      <c r="B95" s="32">
        <f ca="1">IF(B21&gt;0,'Periodische Zahlungen'!$K17,0)</f>
        <v>0</v>
      </c>
      <c r="C95" s="32">
        <f ca="1">IF(C21&gt;0,'Periodische Zahlungen'!$K17,0)</f>
        <v>0</v>
      </c>
      <c r="D95" s="32">
        <f ca="1">IF(D21&gt;0,'Periodische Zahlungen'!$K17,0)</f>
        <v>0</v>
      </c>
      <c r="E95" s="32">
        <f ca="1">IF(E21&gt;0,'Periodische Zahlungen'!$K17,0)</f>
        <v>0</v>
      </c>
      <c r="F95" s="32">
        <f ca="1">IF(F21&gt;0,'Periodische Zahlungen'!$K17,0)</f>
        <v>0</v>
      </c>
      <c r="G95" s="32">
        <f ca="1">IF(G21&gt;0,'Periodische Zahlungen'!$K17,0)</f>
        <v>0</v>
      </c>
      <c r="H95" s="32">
        <f ca="1">IF(H21&gt;0,'Periodische Zahlungen'!$K17,0)</f>
        <v>0</v>
      </c>
      <c r="I95" s="32" t="str">
        <f ca="1">IF(I21&gt;0,'Periodische Zahlungen'!$K17,0)</f>
        <v/>
      </c>
      <c r="J95" s="32">
        <f ca="1">IF(J21&gt;0,'Periodische Zahlungen'!$K17,0)</f>
        <v>0</v>
      </c>
      <c r="K95" s="32">
        <f ca="1">IF(K21&gt;0,'Periodische Zahlungen'!$K17,0)</f>
        <v>0</v>
      </c>
      <c r="L95" s="32">
        <f ca="1">IF(L21&gt;0,'Periodische Zahlungen'!$K17,0)</f>
        <v>0</v>
      </c>
      <c r="M95" s="32">
        <f ca="1">IF(M21&gt;0,'Periodische Zahlungen'!$K17,0)</f>
        <v>0</v>
      </c>
      <c r="N95" s="32">
        <f ca="1">IF(N21&gt;0,'Periodische Zahlungen'!$K17,0)</f>
        <v>0</v>
      </c>
      <c r="O95" s="32">
        <f ca="1">IF(O21&gt;0,'Periodische Zahlungen'!$K17,0)</f>
        <v>0</v>
      </c>
      <c r="P95" s="32">
        <f ca="1">IF(P21&gt;0,'Periodische Zahlungen'!$K17,0)</f>
        <v>0</v>
      </c>
      <c r="Q95" s="32">
        <f ca="1">IF(Q21&gt;0,'Periodische Zahlungen'!$K17,0)</f>
        <v>0</v>
      </c>
      <c r="R95" s="32">
        <f ca="1">IF(R21&gt;0,'Periodische Zahlungen'!$K17,0)</f>
        <v>0</v>
      </c>
      <c r="S95" s="32">
        <f ca="1">IF(S21&gt;0,'Periodische Zahlungen'!$K17,0)</f>
        <v>0</v>
      </c>
      <c r="T95" s="32">
        <f ca="1">IF(T21&gt;0,'Periodische Zahlungen'!$K17,0)</f>
        <v>0</v>
      </c>
      <c r="U95" s="32" t="str">
        <f ca="1">IF(U21&gt;0,'Periodische Zahlungen'!$K17,0)</f>
        <v/>
      </c>
      <c r="V95" s="32">
        <f ca="1">IF(V21&gt;0,'Periodische Zahlungen'!$K17,0)</f>
        <v>0</v>
      </c>
      <c r="W95" s="32">
        <f ca="1">IF(W21&gt;0,'Periodische Zahlungen'!$K17,0)</f>
        <v>0</v>
      </c>
      <c r="X95" s="32">
        <f ca="1">IF(X21&gt;0,'Periodische Zahlungen'!$K17,0)</f>
        <v>0</v>
      </c>
      <c r="Y95" s="32">
        <f ca="1">IF(Y21&gt;0,'Periodische Zahlungen'!$K17,0)</f>
        <v>0</v>
      </c>
      <c r="Z95" s="27">
        <f t="shared" ca="1" si="11"/>
        <v>0</v>
      </c>
      <c r="AA95" s="27">
        <f t="shared" ca="1" si="12"/>
        <v>0</v>
      </c>
    </row>
    <row r="96" spans="1:27">
      <c r="A96" s="31" t="str">
        <f t="shared" si="10"/>
        <v>Wareneinkauf Regelsteuersatz (Monatlich 7750.00 ab Jan/2020)</v>
      </c>
      <c r="B96" s="32" t="str">
        <f ca="1">IF(B22&gt;0,'Periodische Zahlungen'!$K18,0)</f>
        <v/>
      </c>
      <c r="C96" s="32" t="str">
        <f ca="1">IF(C22&gt;0,'Periodische Zahlungen'!$K18,0)</f>
        <v/>
      </c>
      <c r="D96" s="32" t="str">
        <f ca="1">IF(D22&gt;0,'Periodische Zahlungen'!$K18,0)</f>
        <v/>
      </c>
      <c r="E96" s="32" t="str">
        <f ca="1">IF(E22&gt;0,'Periodische Zahlungen'!$K18,0)</f>
        <v/>
      </c>
      <c r="F96" s="32" t="str">
        <f ca="1">IF(F22&gt;0,'Periodische Zahlungen'!$K18,0)</f>
        <v/>
      </c>
      <c r="G96" s="32" t="str">
        <f ca="1">IF(G22&gt;0,'Periodische Zahlungen'!$K18,0)</f>
        <v/>
      </c>
      <c r="H96" s="32" t="str">
        <f ca="1">IF(H22&gt;0,'Periodische Zahlungen'!$K18,0)</f>
        <v/>
      </c>
      <c r="I96" s="32" t="str">
        <f ca="1">IF(I22&gt;0,'Periodische Zahlungen'!$K18,0)</f>
        <v/>
      </c>
      <c r="J96" s="32" t="str">
        <f ca="1">IF(J22&gt;0,'Periodische Zahlungen'!$K18,0)</f>
        <v/>
      </c>
      <c r="K96" s="32" t="str">
        <f ca="1">IF(K22&gt;0,'Periodische Zahlungen'!$K18,0)</f>
        <v/>
      </c>
      <c r="L96" s="32" t="str">
        <f ca="1">IF(L22&gt;0,'Periodische Zahlungen'!$K18,0)</f>
        <v/>
      </c>
      <c r="M96" s="32" t="str">
        <f ca="1">IF(M22&gt;0,'Periodische Zahlungen'!$K18,0)</f>
        <v/>
      </c>
      <c r="N96" s="32" t="str">
        <f ca="1">IF(N22&gt;0,'Periodische Zahlungen'!$K18,0)</f>
        <v/>
      </c>
      <c r="O96" s="32" t="str">
        <f ca="1">IF(O22&gt;0,'Periodische Zahlungen'!$K18,0)</f>
        <v/>
      </c>
      <c r="P96" s="32" t="str">
        <f ca="1">IF(P22&gt;0,'Periodische Zahlungen'!$K18,0)</f>
        <v/>
      </c>
      <c r="Q96" s="32" t="str">
        <f ca="1">IF(Q22&gt;0,'Periodische Zahlungen'!$K18,0)</f>
        <v/>
      </c>
      <c r="R96" s="32" t="str">
        <f ca="1">IF(R22&gt;0,'Periodische Zahlungen'!$K18,0)</f>
        <v/>
      </c>
      <c r="S96" s="32" t="str">
        <f ca="1">IF(S22&gt;0,'Periodische Zahlungen'!$K18,0)</f>
        <v/>
      </c>
      <c r="T96" s="32" t="str">
        <f ca="1">IF(T22&gt;0,'Periodische Zahlungen'!$K18,0)</f>
        <v/>
      </c>
      <c r="U96" s="32" t="str">
        <f ca="1">IF(U22&gt;0,'Periodische Zahlungen'!$K18,0)</f>
        <v/>
      </c>
      <c r="V96" s="32" t="str">
        <f ca="1">IF(V22&gt;0,'Periodische Zahlungen'!$K18,0)</f>
        <v/>
      </c>
      <c r="W96" s="32" t="str">
        <f ca="1">IF(W22&gt;0,'Periodische Zahlungen'!$K18,0)</f>
        <v/>
      </c>
      <c r="X96" s="32" t="str">
        <f ca="1">IF(X22&gt;0,'Periodische Zahlungen'!$K18,0)</f>
        <v/>
      </c>
      <c r="Y96" s="32" t="str">
        <f ca="1">IF(Y22&gt;0,'Periodische Zahlungen'!$K18,0)</f>
        <v/>
      </c>
      <c r="Z96" s="27">
        <f t="shared" ca="1" si="11"/>
        <v>0</v>
      </c>
      <c r="AA96" s="27">
        <f t="shared" ca="1" si="12"/>
        <v>0</v>
      </c>
    </row>
    <row r="97" spans="1:27">
      <c r="A97" s="31" t="str">
        <f t="shared" si="10"/>
        <v>Wareneinkauf reduzierter Steuersatz (Monatlich 250.00 ab Jan/2020)</v>
      </c>
      <c r="B97" s="32" t="str">
        <f ca="1">IF(B23&gt;0,'Periodische Zahlungen'!$K19,0)</f>
        <v/>
      </c>
      <c r="C97" s="32" t="str">
        <f ca="1">IF(C23&gt;0,'Periodische Zahlungen'!$K19,0)</f>
        <v/>
      </c>
      <c r="D97" s="32" t="str">
        <f ca="1">IF(D23&gt;0,'Periodische Zahlungen'!$K19,0)</f>
        <v/>
      </c>
      <c r="E97" s="32" t="str">
        <f ca="1">IF(E23&gt;0,'Periodische Zahlungen'!$K19,0)</f>
        <v/>
      </c>
      <c r="F97" s="32" t="str">
        <f ca="1">IF(F23&gt;0,'Periodische Zahlungen'!$K19,0)</f>
        <v/>
      </c>
      <c r="G97" s="32" t="str">
        <f ca="1">IF(G23&gt;0,'Periodische Zahlungen'!$K19,0)</f>
        <v/>
      </c>
      <c r="H97" s="32" t="str">
        <f ca="1">IF(H23&gt;0,'Periodische Zahlungen'!$K19,0)</f>
        <v/>
      </c>
      <c r="I97" s="32" t="str">
        <f ca="1">IF(I23&gt;0,'Periodische Zahlungen'!$K19,0)</f>
        <v/>
      </c>
      <c r="J97" s="32" t="str">
        <f ca="1">IF(J23&gt;0,'Periodische Zahlungen'!$K19,0)</f>
        <v/>
      </c>
      <c r="K97" s="32" t="str">
        <f ca="1">IF(K23&gt;0,'Periodische Zahlungen'!$K19,0)</f>
        <v/>
      </c>
      <c r="L97" s="32" t="str">
        <f ca="1">IF(L23&gt;0,'Periodische Zahlungen'!$K19,0)</f>
        <v/>
      </c>
      <c r="M97" s="32" t="str">
        <f ca="1">IF(M23&gt;0,'Periodische Zahlungen'!$K19,0)</f>
        <v/>
      </c>
      <c r="N97" s="32" t="str">
        <f ca="1">IF(N23&gt;0,'Periodische Zahlungen'!$K19,0)</f>
        <v/>
      </c>
      <c r="O97" s="32" t="str">
        <f ca="1">IF(O23&gt;0,'Periodische Zahlungen'!$K19,0)</f>
        <v/>
      </c>
      <c r="P97" s="32" t="str">
        <f ca="1">IF(P23&gt;0,'Periodische Zahlungen'!$K19,0)</f>
        <v/>
      </c>
      <c r="Q97" s="32" t="str">
        <f ca="1">IF(Q23&gt;0,'Periodische Zahlungen'!$K19,0)</f>
        <v/>
      </c>
      <c r="R97" s="32" t="str">
        <f ca="1">IF(R23&gt;0,'Periodische Zahlungen'!$K19,0)</f>
        <v/>
      </c>
      <c r="S97" s="32" t="str">
        <f ca="1">IF(S23&gt;0,'Periodische Zahlungen'!$K19,0)</f>
        <v/>
      </c>
      <c r="T97" s="32" t="str">
        <f ca="1">IF(T23&gt;0,'Periodische Zahlungen'!$K19,0)</f>
        <v/>
      </c>
      <c r="U97" s="32" t="str">
        <f ca="1">IF(U23&gt;0,'Periodische Zahlungen'!$K19,0)</f>
        <v/>
      </c>
      <c r="V97" s="32" t="str">
        <f ca="1">IF(V23&gt;0,'Periodische Zahlungen'!$K19,0)</f>
        <v/>
      </c>
      <c r="W97" s="32" t="str">
        <f ca="1">IF(W23&gt;0,'Periodische Zahlungen'!$K19,0)</f>
        <v/>
      </c>
      <c r="X97" s="32" t="str">
        <f ca="1">IF(X23&gt;0,'Periodische Zahlungen'!$K19,0)</f>
        <v/>
      </c>
      <c r="Y97" s="32" t="str">
        <f ca="1">IF(Y23&gt;0,'Periodische Zahlungen'!$K19,0)</f>
        <v/>
      </c>
      <c r="Z97" s="27">
        <f t="shared" ca="1" si="11"/>
        <v>0</v>
      </c>
      <c r="AA97" s="27">
        <f t="shared" ca="1" si="12"/>
        <v>0</v>
      </c>
    </row>
    <row r="98" spans="1:27">
      <c r="A98" s="31" t="str">
        <f t="shared" si="10"/>
        <v>Weihnachtspräsent für Mitarbeiter (Jährlich 700.00 ab Dez/2020)</v>
      </c>
      <c r="B98" s="32">
        <f ca="1">IF(B24&gt;0,'Periodische Zahlungen'!$K20,0)</f>
        <v>0</v>
      </c>
      <c r="C98" s="32">
        <f ca="1">IF(C24&gt;0,'Periodische Zahlungen'!$K20,0)</f>
        <v>0</v>
      </c>
      <c r="D98" s="32">
        <f ca="1">IF(D24&gt;0,'Periodische Zahlungen'!$K20,0)</f>
        <v>0</v>
      </c>
      <c r="E98" s="32">
        <f ca="1">IF(E24&gt;0,'Periodische Zahlungen'!$K20,0)</f>
        <v>0</v>
      </c>
      <c r="F98" s="32">
        <f ca="1">IF(F24&gt;0,'Periodische Zahlungen'!$K20,0)</f>
        <v>0</v>
      </c>
      <c r="G98" s="32">
        <f ca="1">IF(G24&gt;0,'Periodische Zahlungen'!$K20,0)</f>
        <v>0</v>
      </c>
      <c r="H98" s="32" t="str">
        <f ca="1">IF(H24&gt;0,'Periodische Zahlungen'!$K20,0)</f>
        <v/>
      </c>
      <c r="I98" s="32">
        <f ca="1">IF(I24&gt;0,'Periodische Zahlungen'!$K20,0)</f>
        <v>0</v>
      </c>
      <c r="J98" s="32">
        <f ca="1">IF(J24&gt;0,'Periodische Zahlungen'!$K20,0)</f>
        <v>0</v>
      </c>
      <c r="K98" s="32">
        <f ca="1">IF(K24&gt;0,'Periodische Zahlungen'!$K20,0)</f>
        <v>0</v>
      </c>
      <c r="L98" s="32">
        <f ca="1">IF(L24&gt;0,'Periodische Zahlungen'!$K20,0)</f>
        <v>0</v>
      </c>
      <c r="M98" s="32">
        <f ca="1">IF(M24&gt;0,'Periodische Zahlungen'!$K20,0)</f>
        <v>0</v>
      </c>
      <c r="N98" s="32">
        <f ca="1">IF(N24&gt;0,'Periodische Zahlungen'!$K20,0)</f>
        <v>0</v>
      </c>
      <c r="O98" s="32">
        <f ca="1">IF(O24&gt;0,'Periodische Zahlungen'!$K20,0)</f>
        <v>0</v>
      </c>
      <c r="P98" s="32">
        <f ca="1">IF(P24&gt;0,'Periodische Zahlungen'!$K20,0)</f>
        <v>0</v>
      </c>
      <c r="Q98" s="32">
        <f ca="1">IF(Q24&gt;0,'Periodische Zahlungen'!$K20,0)</f>
        <v>0</v>
      </c>
      <c r="R98" s="32">
        <f ca="1">IF(R24&gt;0,'Periodische Zahlungen'!$K20,0)</f>
        <v>0</v>
      </c>
      <c r="S98" s="32">
        <f ca="1">IF(S24&gt;0,'Periodische Zahlungen'!$K20,0)</f>
        <v>0</v>
      </c>
      <c r="T98" s="32" t="str">
        <f ca="1">IF(T24&gt;0,'Periodische Zahlungen'!$K20,0)</f>
        <v/>
      </c>
      <c r="U98" s="32">
        <f ca="1">IF(U24&gt;0,'Periodische Zahlungen'!$K20,0)</f>
        <v>0</v>
      </c>
      <c r="V98" s="32">
        <f ca="1">IF(V24&gt;0,'Periodische Zahlungen'!$K20,0)</f>
        <v>0</v>
      </c>
      <c r="W98" s="32">
        <f ca="1">IF(W24&gt;0,'Periodische Zahlungen'!$K20,0)</f>
        <v>0</v>
      </c>
      <c r="X98" s="32">
        <f ca="1">IF(X24&gt;0,'Periodische Zahlungen'!$K20,0)</f>
        <v>0</v>
      </c>
      <c r="Y98" s="32">
        <f ca="1">IF(Y24&gt;0,'Periodische Zahlungen'!$K20,0)</f>
        <v>0</v>
      </c>
      <c r="Z98" s="27">
        <f t="shared" ca="1" si="11"/>
        <v>0</v>
      </c>
      <c r="AA98" s="27">
        <f t="shared" ca="1" si="12"/>
        <v>0</v>
      </c>
    </row>
    <row r="99" spans="1:27">
      <c r="A99" s="31" t="str">
        <f t="shared" ref="A99:A149" si="13">A25</f>
        <v/>
      </c>
      <c r="B99" s="32" t="str">
        <f ca="1">IF(B25&gt;0,'Periodische Zahlungen'!$K21,0)</f>
        <v/>
      </c>
      <c r="C99" s="32" t="str">
        <f ca="1">IF(C25&gt;0,'Periodische Zahlungen'!$K21,0)</f>
        <v/>
      </c>
      <c r="D99" s="32" t="str">
        <f ca="1">IF(D25&gt;0,'Periodische Zahlungen'!$K21,0)</f>
        <v/>
      </c>
      <c r="E99" s="32" t="str">
        <f ca="1">IF(E25&gt;0,'Periodische Zahlungen'!$K21,0)</f>
        <v/>
      </c>
      <c r="F99" s="32" t="str">
        <f ca="1">IF(F25&gt;0,'Periodische Zahlungen'!$K21,0)</f>
        <v/>
      </c>
      <c r="G99" s="32" t="str">
        <f ca="1">IF(G25&gt;0,'Periodische Zahlungen'!$K21,0)</f>
        <v/>
      </c>
      <c r="H99" s="32" t="str">
        <f ca="1">IF(H25&gt;0,'Periodische Zahlungen'!$K21,0)</f>
        <v/>
      </c>
      <c r="I99" s="32" t="str">
        <f ca="1">IF(I25&gt;0,'Periodische Zahlungen'!$K21,0)</f>
        <v/>
      </c>
      <c r="J99" s="32" t="str">
        <f ca="1">IF(J25&gt;0,'Periodische Zahlungen'!$K21,0)</f>
        <v/>
      </c>
      <c r="K99" s="32" t="str">
        <f ca="1">IF(K25&gt;0,'Periodische Zahlungen'!$K21,0)</f>
        <v/>
      </c>
      <c r="L99" s="32" t="str">
        <f ca="1">IF(L25&gt;0,'Periodische Zahlungen'!$K21,0)</f>
        <v/>
      </c>
      <c r="M99" s="32" t="str">
        <f ca="1">IF(M25&gt;0,'Periodische Zahlungen'!$K21,0)</f>
        <v/>
      </c>
      <c r="N99" s="32" t="str">
        <f ca="1">IF(N25&gt;0,'Periodische Zahlungen'!$K21,0)</f>
        <v/>
      </c>
      <c r="O99" s="32" t="str">
        <f ca="1">IF(O25&gt;0,'Periodische Zahlungen'!$K21,0)</f>
        <v/>
      </c>
      <c r="P99" s="32" t="str">
        <f ca="1">IF(P25&gt;0,'Periodische Zahlungen'!$K21,0)</f>
        <v/>
      </c>
      <c r="Q99" s="32" t="str">
        <f ca="1">IF(Q25&gt;0,'Periodische Zahlungen'!$K21,0)</f>
        <v/>
      </c>
      <c r="R99" s="32" t="str">
        <f ca="1">IF(R25&gt;0,'Periodische Zahlungen'!$K21,0)</f>
        <v/>
      </c>
      <c r="S99" s="32" t="str">
        <f ca="1">IF(S25&gt;0,'Periodische Zahlungen'!$K21,0)</f>
        <v/>
      </c>
      <c r="T99" s="32" t="str">
        <f ca="1">IF(T25&gt;0,'Periodische Zahlungen'!$K21,0)</f>
        <v/>
      </c>
      <c r="U99" s="32" t="str">
        <f ca="1">IF(U25&gt;0,'Periodische Zahlungen'!$K21,0)</f>
        <v/>
      </c>
      <c r="V99" s="32" t="str">
        <f ca="1">IF(V25&gt;0,'Periodische Zahlungen'!$K21,0)</f>
        <v/>
      </c>
      <c r="W99" s="32" t="str">
        <f ca="1">IF(W25&gt;0,'Periodische Zahlungen'!$K21,0)</f>
        <v/>
      </c>
      <c r="X99" s="32" t="str">
        <f ca="1">IF(X25&gt;0,'Periodische Zahlungen'!$K21,0)</f>
        <v/>
      </c>
      <c r="Y99" s="32" t="str">
        <f ca="1">IF(Y25&gt;0,'Periodische Zahlungen'!$K21,0)</f>
        <v/>
      </c>
      <c r="Z99" s="27">
        <f t="shared" ref="Z99:Z149" ca="1" si="14">SUM(B99:Y99)</f>
        <v>0</v>
      </c>
      <c r="AA99" s="27">
        <f t="shared" ref="AA99:AA149" ca="1" si="15">Z99/COUNT(B$1:Y$1)</f>
        <v>0</v>
      </c>
    </row>
    <row r="100" spans="1:27">
      <c r="A100" s="31" t="str">
        <f t="shared" si="13"/>
        <v/>
      </c>
      <c r="B100" s="32" t="str">
        <f ca="1">IF(B26&gt;0,'Periodische Zahlungen'!$K22,0)</f>
        <v/>
      </c>
      <c r="C100" s="32" t="str">
        <f ca="1">IF(C26&gt;0,'Periodische Zahlungen'!$K22,0)</f>
        <v/>
      </c>
      <c r="D100" s="32" t="str">
        <f ca="1">IF(D26&gt;0,'Periodische Zahlungen'!$K22,0)</f>
        <v/>
      </c>
      <c r="E100" s="32" t="str">
        <f ca="1">IF(E26&gt;0,'Periodische Zahlungen'!$K22,0)</f>
        <v/>
      </c>
      <c r="F100" s="32" t="str">
        <f ca="1">IF(F26&gt;0,'Periodische Zahlungen'!$K22,0)</f>
        <v/>
      </c>
      <c r="G100" s="32" t="str">
        <f ca="1">IF(G26&gt;0,'Periodische Zahlungen'!$K22,0)</f>
        <v/>
      </c>
      <c r="H100" s="32" t="str">
        <f ca="1">IF(H26&gt;0,'Periodische Zahlungen'!$K22,0)</f>
        <v/>
      </c>
      <c r="I100" s="32" t="str">
        <f ca="1">IF(I26&gt;0,'Periodische Zahlungen'!$K22,0)</f>
        <v/>
      </c>
      <c r="J100" s="32" t="str">
        <f ca="1">IF(J26&gt;0,'Periodische Zahlungen'!$K22,0)</f>
        <v/>
      </c>
      <c r="K100" s="32" t="str">
        <f ca="1">IF(K26&gt;0,'Periodische Zahlungen'!$K22,0)</f>
        <v/>
      </c>
      <c r="L100" s="32" t="str">
        <f ca="1">IF(L26&gt;0,'Periodische Zahlungen'!$K22,0)</f>
        <v/>
      </c>
      <c r="M100" s="32" t="str">
        <f ca="1">IF(M26&gt;0,'Periodische Zahlungen'!$K22,0)</f>
        <v/>
      </c>
      <c r="N100" s="32" t="str">
        <f ca="1">IF(N26&gt;0,'Periodische Zahlungen'!$K22,0)</f>
        <v/>
      </c>
      <c r="O100" s="32" t="str">
        <f ca="1">IF(O26&gt;0,'Periodische Zahlungen'!$K22,0)</f>
        <v/>
      </c>
      <c r="P100" s="32" t="str">
        <f ca="1">IF(P26&gt;0,'Periodische Zahlungen'!$K22,0)</f>
        <v/>
      </c>
      <c r="Q100" s="32" t="str">
        <f ca="1">IF(Q26&gt;0,'Periodische Zahlungen'!$K22,0)</f>
        <v/>
      </c>
      <c r="R100" s="32" t="str">
        <f ca="1">IF(R26&gt;0,'Periodische Zahlungen'!$K22,0)</f>
        <v/>
      </c>
      <c r="S100" s="32" t="str">
        <f ca="1">IF(S26&gt;0,'Periodische Zahlungen'!$K22,0)</f>
        <v/>
      </c>
      <c r="T100" s="32" t="str">
        <f ca="1">IF(T26&gt;0,'Periodische Zahlungen'!$K22,0)</f>
        <v/>
      </c>
      <c r="U100" s="32" t="str">
        <f ca="1">IF(U26&gt;0,'Periodische Zahlungen'!$K22,0)</f>
        <v/>
      </c>
      <c r="V100" s="32" t="str">
        <f ca="1">IF(V26&gt;0,'Periodische Zahlungen'!$K22,0)</f>
        <v/>
      </c>
      <c r="W100" s="32" t="str">
        <f ca="1">IF(W26&gt;0,'Periodische Zahlungen'!$K22,0)</f>
        <v/>
      </c>
      <c r="X100" s="32" t="str">
        <f ca="1">IF(X26&gt;0,'Periodische Zahlungen'!$K22,0)</f>
        <v/>
      </c>
      <c r="Y100" s="32" t="str">
        <f ca="1">IF(Y26&gt;0,'Periodische Zahlungen'!$K22,0)</f>
        <v/>
      </c>
      <c r="Z100" s="27">
        <f t="shared" ca="1" si="14"/>
        <v>0</v>
      </c>
      <c r="AA100" s="27">
        <f t="shared" ca="1" si="15"/>
        <v>0</v>
      </c>
    </row>
    <row r="101" spans="1:27">
      <c r="A101" s="31" t="str">
        <f t="shared" si="13"/>
        <v/>
      </c>
      <c r="B101" s="32" t="str">
        <f ca="1">IF(B27&gt;0,'Periodische Zahlungen'!$K23,0)</f>
        <v/>
      </c>
      <c r="C101" s="32" t="str">
        <f ca="1">IF(C27&gt;0,'Periodische Zahlungen'!$K23,0)</f>
        <v/>
      </c>
      <c r="D101" s="32" t="str">
        <f ca="1">IF(D27&gt;0,'Periodische Zahlungen'!$K23,0)</f>
        <v/>
      </c>
      <c r="E101" s="32" t="str">
        <f ca="1">IF(E27&gt;0,'Periodische Zahlungen'!$K23,0)</f>
        <v/>
      </c>
      <c r="F101" s="32" t="str">
        <f ca="1">IF(F27&gt;0,'Periodische Zahlungen'!$K23,0)</f>
        <v/>
      </c>
      <c r="G101" s="32" t="str">
        <f ca="1">IF(G27&gt;0,'Periodische Zahlungen'!$K23,0)</f>
        <v/>
      </c>
      <c r="H101" s="32" t="str">
        <f ca="1">IF(H27&gt;0,'Periodische Zahlungen'!$K23,0)</f>
        <v/>
      </c>
      <c r="I101" s="32" t="str">
        <f ca="1">IF(I27&gt;0,'Periodische Zahlungen'!$K23,0)</f>
        <v/>
      </c>
      <c r="J101" s="32" t="str">
        <f ca="1">IF(J27&gt;0,'Periodische Zahlungen'!$K23,0)</f>
        <v/>
      </c>
      <c r="K101" s="32" t="str">
        <f ca="1">IF(K27&gt;0,'Periodische Zahlungen'!$K23,0)</f>
        <v/>
      </c>
      <c r="L101" s="32" t="str">
        <f ca="1">IF(L27&gt;0,'Periodische Zahlungen'!$K23,0)</f>
        <v/>
      </c>
      <c r="M101" s="32" t="str">
        <f ca="1">IF(M27&gt;0,'Periodische Zahlungen'!$K23,0)</f>
        <v/>
      </c>
      <c r="N101" s="32" t="str">
        <f ca="1">IF(N27&gt;0,'Periodische Zahlungen'!$K23,0)</f>
        <v/>
      </c>
      <c r="O101" s="32" t="str">
        <f ca="1">IF(O27&gt;0,'Periodische Zahlungen'!$K23,0)</f>
        <v/>
      </c>
      <c r="P101" s="32" t="str">
        <f ca="1">IF(P27&gt;0,'Periodische Zahlungen'!$K23,0)</f>
        <v/>
      </c>
      <c r="Q101" s="32" t="str">
        <f ca="1">IF(Q27&gt;0,'Periodische Zahlungen'!$K23,0)</f>
        <v/>
      </c>
      <c r="R101" s="32" t="str">
        <f ca="1">IF(R27&gt;0,'Periodische Zahlungen'!$K23,0)</f>
        <v/>
      </c>
      <c r="S101" s="32" t="str">
        <f ca="1">IF(S27&gt;0,'Periodische Zahlungen'!$K23,0)</f>
        <v/>
      </c>
      <c r="T101" s="32" t="str">
        <f ca="1">IF(T27&gt;0,'Periodische Zahlungen'!$K23,0)</f>
        <v/>
      </c>
      <c r="U101" s="32" t="str">
        <f ca="1">IF(U27&gt;0,'Periodische Zahlungen'!$K23,0)</f>
        <v/>
      </c>
      <c r="V101" s="32" t="str">
        <f ca="1">IF(V27&gt;0,'Periodische Zahlungen'!$K23,0)</f>
        <v/>
      </c>
      <c r="W101" s="32" t="str">
        <f ca="1">IF(W27&gt;0,'Periodische Zahlungen'!$K23,0)</f>
        <v/>
      </c>
      <c r="X101" s="32" t="str">
        <f ca="1">IF(X27&gt;0,'Periodische Zahlungen'!$K23,0)</f>
        <v/>
      </c>
      <c r="Y101" s="32" t="str">
        <f ca="1">IF(Y27&gt;0,'Periodische Zahlungen'!$K23,0)</f>
        <v/>
      </c>
      <c r="Z101" s="27">
        <f t="shared" ca="1" si="14"/>
        <v>0</v>
      </c>
      <c r="AA101" s="27">
        <f t="shared" ca="1" si="15"/>
        <v>0</v>
      </c>
    </row>
    <row r="102" spans="1:27">
      <c r="A102" s="31" t="str">
        <f t="shared" si="13"/>
        <v/>
      </c>
      <c r="B102" s="32" t="str">
        <f ca="1">IF(B28&gt;0,'Periodische Zahlungen'!$K24,0)</f>
        <v/>
      </c>
      <c r="C102" s="32" t="str">
        <f ca="1">IF(C28&gt;0,'Periodische Zahlungen'!$K24,0)</f>
        <v/>
      </c>
      <c r="D102" s="32" t="str">
        <f ca="1">IF(D28&gt;0,'Periodische Zahlungen'!$K24,0)</f>
        <v/>
      </c>
      <c r="E102" s="32" t="str">
        <f ca="1">IF(E28&gt;0,'Periodische Zahlungen'!$K24,0)</f>
        <v/>
      </c>
      <c r="F102" s="32" t="str">
        <f ca="1">IF(F28&gt;0,'Periodische Zahlungen'!$K24,0)</f>
        <v/>
      </c>
      <c r="G102" s="32" t="str">
        <f ca="1">IF(G28&gt;0,'Periodische Zahlungen'!$K24,0)</f>
        <v/>
      </c>
      <c r="H102" s="32" t="str">
        <f ca="1">IF(H28&gt;0,'Periodische Zahlungen'!$K24,0)</f>
        <v/>
      </c>
      <c r="I102" s="32" t="str">
        <f ca="1">IF(I28&gt;0,'Periodische Zahlungen'!$K24,0)</f>
        <v/>
      </c>
      <c r="J102" s="32" t="str">
        <f ca="1">IF(J28&gt;0,'Periodische Zahlungen'!$K24,0)</f>
        <v/>
      </c>
      <c r="K102" s="32" t="str">
        <f ca="1">IF(K28&gt;0,'Periodische Zahlungen'!$K24,0)</f>
        <v/>
      </c>
      <c r="L102" s="32" t="str">
        <f ca="1">IF(L28&gt;0,'Periodische Zahlungen'!$K24,0)</f>
        <v/>
      </c>
      <c r="M102" s="32" t="str">
        <f ca="1">IF(M28&gt;0,'Periodische Zahlungen'!$K24,0)</f>
        <v/>
      </c>
      <c r="N102" s="32" t="str">
        <f ca="1">IF(N28&gt;0,'Periodische Zahlungen'!$K24,0)</f>
        <v/>
      </c>
      <c r="O102" s="32" t="str">
        <f ca="1">IF(O28&gt;0,'Periodische Zahlungen'!$K24,0)</f>
        <v/>
      </c>
      <c r="P102" s="32" t="str">
        <f ca="1">IF(P28&gt;0,'Periodische Zahlungen'!$K24,0)</f>
        <v/>
      </c>
      <c r="Q102" s="32" t="str">
        <f ca="1">IF(Q28&gt;0,'Periodische Zahlungen'!$K24,0)</f>
        <v/>
      </c>
      <c r="R102" s="32" t="str">
        <f ca="1">IF(R28&gt;0,'Periodische Zahlungen'!$K24,0)</f>
        <v/>
      </c>
      <c r="S102" s="32" t="str">
        <f ca="1">IF(S28&gt;0,'Periodische Zahlungen'!$K24,0)</f>
        <v/>
      </c>
      <c r="T102" s="32" t="str">
        <f ca="1">IF(T28&gt;0,'Periodische Zahlungen'!$K24,0)</f>
        <v/>
      </c>
      <c r="U102" s="32" t="str">
        <f ca="1">IF(U28&gt;0,'Periodische Zahlungen'!$K24,0)</f>
        <v/>
      </c>
      <c r="V102" s="32" t="str">
        <f ca="1">IF(V28&gt;0,'Periodische Zahlungen'!$K24,0)</f>
        <v/>
      </c>
      <c r="W102" s="32" t="str">
        <f ca="1">IF(W28&gt;0,'Periodische Zahlungen'!$K24,0)</f>
        <v/>
      </c>
      <c r="X102" s="32" t="str">
        <f ca="1">IF(X28&gt;0,'Periodische Zahlungen'!$K24,0)</f>
        <v/>
      </c>
      <c r="Y102" s="32" t="str">
        <f ca="1">IF(Y28&gt;0,'Periodische Zahlungen'!$K24,0)</f>
        <v/>
      </c>
      <c r="Z102" s="27">
        <f t="shared" ca="1" si="14"/>
        <v>0</v>
      </c>
      <c r="AA102" s="27">
        <f t="shared" ca="1" si="15"/>
        <v>0</v>
      </c>
    </row>
    <row r="103" spans="1:27">
      <c r="A103" s="31" t="str">
        <f t="shared" si="13"/>
        <v/>
      </c>
      <c r="B103" s="32" t="str">
        <f ca="1">IF(B29&gt;0,'Periodische Zahlungen'!$K25,0)</f>
        <v/>
      </c>
      <c r="C103" s="32" t="str">
        <f ca="1">IF(C29&gt;0,'Periodische Zahlungen'!$K25,0)</f>
        <v/>
      </c>
      <c r="D103" s="32" t="str">
        <f ca="1">IF(D29&gt;0,'Periodische Zahlungen'!$K25,0)</f>
        <v/>
      </c>
      <c r="E103" s="32" t="str">
        <f ca="1">IF(E29&gt;0,'Periodische Zahlungen'!$K25,0)</f>
        <v/>
      </c>
      <c r="F103" s="32" t="str">
        <f ca="1">IF(F29&gt;0,'Periodische Zahlungen'!$K25,0)</f>
        <v/>
      </c>
      <c r="G103" s="32" t="str">
        <f ca="1">IF(G29&gt;0,'Periodische Zahlungen'!$K25,0)</f>
        <v/>
      </c>
      <c r="H103" s="32" t="str">
        <f ca="1">IF(H29&gt;0,'Periodische Zahlungen'!$K25,0)</f>
        <v/>
      </c>
      <c r="I103" s="32" t="str">
        <f ca="1">IF(I29&gt;0,'Periodische Zahlungen'!$K25,0)</f>
        <v/>
      </c>
      <c r="J103" s="32" t="str">
        <f ca="1">IF(J29&gt;0,'Periodische Zahlungen'!$K25,0)</f>
        <v/>
      </c>
      <c r="K103" s="32" t="str">
        <f ca="1">IF(K29&gt;0,'Periodische Zahlungen'!$K25,0)</f>
        <v/>
      </c>
      <c r="L103" s="32" t="str">
        <f ca="1">IF(L29&gt;0,'Periodische Zahlungen'!$K25,0)</f>
        <v/>
      </c>
      <c r="M103" s="32" t="str">
        <f ca="1">IF(M29&gt;0,'Periodische Zahlungen'!$K25,0)</f>
        <v/>
      </c>
      <c r="N103" s="32" t="str">
        <f ca="1">IF(N29&gt;0,'Periodische Zahlungen'!$K25,0)</f>
        <v/>
      </c>
      <c r="O103" s="32" t="str">
        <f ca="1">IF(O29&gt;0,'Periodische Zahlungen'!$K25,0)</f>
        <v/>
      </c>
      <c r="P103" s="32" t="str">
        <f ca="1">IF(P29&gt;0,'Periodische Zahlungen'!$K25,0)</f>
        <v/>
      </c>
      <c r="Q103" s="32" t="str">
        <f ca="1">IF(Q29&gt;0,'Periodische Zahlungen'!$K25,0)</f>
        <v/>
      </c>
      <c r="R103" s="32" t="str">
        <f ca="1">IF(R29&gt;0,'Periodische Zahlungen'!$K25,0)</f>
        <v/>
      </c>
      <c r="S103" s="32" t="str">
        <f ca="1">IF(S29&gt;0,'Periodische Zahlungen'!$K25,0)</f>
        <v/>
      </c>
      <c r="T103" s="32" t="str">
        <f ca="1">IF(T29&gt;0,'Periodische Zahlungen'!$K25,0)</f>
        <v/>
      </c>
      <c r="U103" s="32" t="str">
        <f ca="1">IF(U29&gt;0,'Periodische Zahlungen'!$K25,0)</f>
        <v/>
      </c>
      <c r="V103" s="32" t="str">
        <f ca="1">IF(V29&gt;0,'Periodische Zahlungen'!$K25,0)</f>
        <v/>
      </c>
      <c r="W103" s="32" t="str">
        <f ca="1">IF(W29&gt;0,'Periodische Zahlungen'!$K25,0)</f>
        <v/>
      </c>
      <c r="X103" s="32" t="str">
        <f ca="1">IF(X29&gt;0,'Periodische Zahlungen'!$K25,0)</f>
        <v/>
      </c>
      <c r="Y103" s="32" t="str">
        <f ca="1">IF(Y29&gt;0,'Periodische Zahlungen'!$K25,0)</f>
        <v/>
      </c>
      <c r="Z103" s="27">
        <f t="shared" ca="1" si="14"/>
        <v>0</v>
      </c>
      <c r="AA103" s="27">
        <f t="shared" ca="1" si="15"/>
        <v>0</v>
      </c>
    </row>
    <row r="104" spans="1:27">
      <c r="A104" s="31" t="str">
        <f t="shared" si="13"/>
        <v/>
      </c>
      <c r="B104" s="32" t="str">
        <f ca="1">IF(B30&gt;0,'Periodische Zahlungen'!$K26,0)</f>
        <v/>
      </c>
      <c r="C104" s="32" t="str">
        <f ca="1">IF(C30&gt;0,'Periodische Zahlungen'!$K26,0)</f>
        <v/>
      </c>
      <c r="D104" s="32" t="str">
        <f ca="1">IF(D30&gt;0,'Periodische Zahlungen'!$K26,0)</f>
        <v/>
      </c>
      <c r="E104" s="32" t="str">
        <f ca="1">IF(E30&gt;0,'Periodische Zahlungen'!$K26,0)</f>
        <v/>
      </c>
      <c r="F104" s="32" t="str">
        <f ca="1">IF(F30&gt;0,'Periodische Zahlungen'!$K26,0)</f>
        <v/>
      </c>
      <c r="G104" s="32" t="str">
        <f ca="1">IF(G30&gt;0,'Periodische Zahlungen'!$K26,0)</f>
        <v/>
      </c>
      <c r="H104" s="32" t="str">
        <f ca="1">IF(H30&gt;0,'Periodische Zahlungen'!$K26,0)</f>
        <v/>
      </c>
      <c r="I104" s="32" t="str">
        <f ca="1">IF(I30&gt;0,'Periodische Zahlungen'!$K26,0)</f>
        <v/>
      </c>
      <c r="J104" s="32" t="str">
        <f ca="1">IF(J30&gt;0,'Periodische Zahlungen'!$K26,0)</f>
        <v/>
      </c>
      <c r="K104" s="32" t="str">
        <f ca="1">IF(K30&gt;0,'Periodische Zahlungen'!$K26,0)</f>
        <v/>
      </c>
      <c r="L104" s="32" t="str">
        <f ca="1">IF(L30&gt;0,'Periodische Zahlungen'!$K26,0)</f>
        <v/>
      </c>
      <c r="M104" s="32" t="str">
        <f ca="1">IF(M30&gt;0,'Periodische Zahlungen'!$K26,0)</f>
        <v/>
      </c>
      <c r="N104" s="32" t="str">
        <f ca="1">IF(N30&gt;0,'Periodische Zahlungen'!$K26,0)</f>
        <v/>
      </c>
      <c r="O104" s="32" t="str">
        <f ca="1">IF(O30&gt;0,'Periodische Zahlungen'!$K26,0)</f>
        <v/>
      </c>
      <c r="P104" s="32" t="str">
        <f ca="1">IF(P30&gt;0,'Periodische Zahlungen'!$K26,0)</f>
        <v/>
      </c>
      <c r="Q104" s="32" t="str">
        <f ca="1">IF(Q30&gt;0,'Periodische Zahlungen'!$K26,0)</f>
        <v/>
      </c>
      <c r="R104" s="32" t="str">
        <f ca="1">IF(R30&gt;0,'Periodische Zahlungen'!$K26,0)</f>
        <v/>
      </c>
      <c r="S104" s="32" t="str">
        <f ca="1">IF(S30&gt;0,'Periodische Zahlungen'!$K26,0)</f>
        <v/>
      </c>
      <c r="T104" s="32" t="str">
        <f ca="1">IF(T30&gt;0,'Periodische Zahlungen'!$K26,0)</f>
        <v/>
      </c>
      <c r="U104" s="32" t="str">
        <f ca="1">IF(U30&gt;0,'Periodische Zahlungen'!$K26,0)</f>
        <v/>
      </c>
      <c r="V104" s="32" t="str">
        <f ca="1">IF(V30&gt;0,'Periodische Zahlungen'!$K26,0)</f>
        <v/>
      </c>
      <c r="W104" s="32" t="str">
        <f ca="1">IF(W30&gt;0,'Periodische Zahlungen'!$K26,0)</f>
        <v/>
      </c>
      <c r="X104" s="32" t="str">
        <f ca="1">IF(X30&gt;0,'Periodische Zahlungen'!$K26,0)</f>
        <v/>
      </c>
      <c r="Y104" s="32" t="str">
        <f ca="1">IF(Y30&gt;0,'Periodische Zahlungen'!$K26,0)</f>
        <v/>
      </c>
      <c r="Z104" s="27">
        <f t="shared" ca="1" si="14"/>
        <v>0</v>
      </c>
      <c r="AA104" s="27">
        <f t="shared" ca="1" si="15"/>
        <v>0</v>
      </c>
    </row>
    <row r="105" spans="1:27">
      <c r="A105" s="31" t="str">
        <f t="shared" si="13"/>
        <v/>
      </c>
      <c r="B105" s="32" t="str">
        <f ca="1">IF(B31&gt;0,'Periodische Zahlungen'!$K27,0)</f>
        <v/>
      </c>
      <c r="C105" s="32" t="str">
        <f ca="1">IF(C31&gt;0,'Periodische Zahlungen'!$K27,0)</f>
        <v/>
      </c>
      <c r="D105" s="32" t="str">
        <f ca="1">IF(D31&gt;0,'Periodische Zahlungen'!$K27,0)</f>
        <v/>
      </c>
      <c r="E105" s="32" t="str">
        <f ca="1">IF(E31&gt;0,'Periodische Zahlungen'!$K27,0)</f>
        <v/>
      </c>
      <c r="F105" s="32" t="str">
        <f ca="1">IF(F31&gt;0,'Periodische Zahlungen'!$K27,0)</f>
        <v/>
      </c>
      <c r="G105" s="32" t="str">
        <f ca="1">IF(G31&gt;0,'Periodische Zahlungen'!$K27,0)</f>
        <v/>
      </c>
      <c r="H105" s="32" t="str">
        <f ca="1">IF(H31&gt;0,'Periodische Zahlungen'!$K27,0)</f>
        <v/>
      </c>
      <c r="I105" s="32" t="str">
        <f ca="1">IF(I31&gt;0,'Periodische Zahlungen'!$K27,0)</f>
        <v/>
      </c>
      <c r="J105" s="32" t="str">
        <f ca="1">IF(J31&gt;0,'Periodische Zahlungen'!$K27,0)</f>
        <v/>
      </c>
      <c r="K105" s="32" t="str">
        <f ca="1">IF(K31&gt;0,'Periodische Zahlungen'!$K27,0)</f>
        <v/>
      </c>
      <c r="L105" s="32" t="str">
        <f ca="1">IF(L31&gt;0,'Periodische Zahlungen'!$K27,0)</f>
        <v/>
      </c>
      <c r="M105" s="32" t="str">
        <f ca="1">IF(M31&gt;0,'Periodische Zahlungen'!$K27,0)</f>
        <v/>
      </c>
      <c r="N105" s="32" t="str">
        <f ca="1">IF(N31&gt;0,'Periodische Zahlungen'!$K27,0)</f>
        <v/>
      </c>
      <c r="O105" s="32" t="str">
        <f ca="1">IF(O31&gt;0,'Periodische Zahlungen'!$K27,0)</f>
        <v/>
      </c>
      <c r="P105" s="32" t="str">
        <f ca="1">IF(P31&gt;0,'Periodische Zahlungen'!$K27,0)</f>
        <v/>
      </c>
      <c r="Q105" s="32" t="str">
        <f ca="1">IF(Q31&gt;0,'Periodische Zahlungen'!$K27,0)</f>
        <v/>
      </c>
      <c r="R105" s="32" t="str">
        <f ca="1">IF(R31&gt;0,'Periodische Zahlungen'!$K27,0)</f>
        <v/>
      </c>
      <c r="S105" s="32" t="str">
        <f ca="1">IF(S31&gt;0,'Periodische Zahlungen'!$K27,0)</f>
        <v/>
      </c>
      <c r="T105" s="32" t="str">
        <f ca="1">IF(T31&gt;0,'Periodische Zahlungen'!$K27,0)</f>
        <v/>
      </c>
      <c r="U105" s="32" t="str">
        <f ca="1">IF(U31&gt;0,'Periodische Zahlungen'!$K27,0)</f>
        <v/>
      </c>
      <c r="V105" s="32" t="str">
        <f ca="1">IF(V31&gt;0,'Periodische Zahlungen'!$K27,0)</f>
        <v/>
      </c>
      <c r="W105" s="32" t="str">
        <f ca="1">IF(W31&gt;0,'Periodische Zahlungen'!$K27,0)</f>
        <v/>
      </c>
      <c r="X105" s="32" t="str">
        <f ca="1">IF(X31&gt;0,'Periodische Zahlungen'!$K27,0)</f>
        <v/>
      </c>
      <c r="Y105" s="32" t="str">
        <f ca="1">IF(Y31&gt;0,'Periodische Zahlungen'!$K27,0)</f>
        <v/>
      </c>
      <c r="Z105" s="27">
        <f t="shared" ca="1" si="14"/>
        <v>0</v>
      </c>
      <c r="AA105" s="27">
        <f t="shared" ca="1" si="15"/>
        <v>0</v>
      </c>
    </row>
    <row r="106" spans="1:27">
      <c r="A106" s="31" t="str">
        <f t="shared" si="13"/>
        <v/>
      </c>
      <c r="B106" s="32" t="str">
        <f ca="1">IF(B32&gt;0,'Periodische Zahlungen'!$K28,0)</f>
        <v/>
      </c>
      <c r="C106" s="32" t="str">
        <f ca="1">IF(C32&gt;0,'Periodische Zahlungen'!$K28,0)</f>
        <v/>
      </c>
      <c r="D106" s="32" t="str">
        <f ca="1">IF(D32&gt;0,'Periodische Zahlungen'!$K28,0)</f>
        <v/>
      </c>
      <c r="E106" s="32" t="str">
        <f ca="1">IF(E32&gt;0,'Periodische Zahlungen'!$K28,0)</f>
        <v/>
      </c>
      <c r="F106" s="32" t="str">
        <f ca="1">IF(F32&gt;0,'Periodische Zahlungen'!$K28,0)</f>
        <v/>
      </c>
      <c r="G106" s="32" t="str">
        <f ca="1">IF(G32&gt;0,'Periodische Zahlungen'!$K28,0)</f>
        <v/>
      </c>
      <c r="H106" s="32" t="str">
        <f ca="1">IF(H32&gt;0,'Periodische Zahlungen'!$K28,0)</f>
        <v/>
      </c>
      <c r="I106" s="32" t="str">
        <f ca="1">IF(I32&gt;0,'Periodische Zahlungen'!$K28,0)</f>
        <v/>
      </c>
      <c r="J106" s="32" t="str">
        <f ca="1">IF(J32&gt;0,'Periodische Zahlungen'!$K28,0)</f>
        <v/>
      </c>
      <c r="K106" s="32" t="str">
        <f ca="1">IF(K32&gt;0,'Periodische Zahlungen'!$K28,0)</f>
        <v/>
      </c>
      <c r="L106" s="32" t="str">
        <f ca="1">IF(L32&gt;0,'Periodische Zahlungen'!$K28,0)</f>
        <v/>
      </c>
      <c r="M106" s="32" t="str">
        <f ca="1">IF(M32&gt;0,'Periodische Zahlungen'!$K28,0)</f>
        <v/>
      </c>
      <c r="N106" s="32" t="str">
        <f ca="1">IF(N32&gt;0,'Periodische Zahlungen'!$K28,0)</f>
        <v/>
      </c>
      <c r="O106" s="32" t="str">
        <f ca="1">IF(O32&gt;0,'Periodische Zahlungen'!$K28,0)</f>
        <v/>
      </c>
      <c r="P106" s="32" t="str">
        <f ca="1">IF(P32&gt;0,'Periodische Zahlungen'!$K28,0)</f>
        <v/>
      </c>
      <c r="Q106" s="32" t="str">
        <f ca="1">IF(Q32&gt;0,'Periodische Zahlungen'!$K28,0)</f>
        <v/>
      </c>
      <c r="R106" s="32" t="str">
        <f ca="1">IF(R32&gt;0,'Periodische Zahlungen'!$K28,0)</f>
        <v/>
      </c>
      <c r="S106" s="32" t="str">
        <f ca="1">IF(S32&gt;0,'Periodische Zahlungen'!$K28,0)</f>
        <v/>
      </c>
      <c r="T106" s="32" t="str">
        <f ca="1">IF(T32&gt;0,'Periodische Zahlungen'!$K28,0)</f>
        <v/>
      </c>
      <c r="U106" s="32" t="str">
        <f ca="1">IF(U32&gt;0,'Periodische Zahlungen'!$K28,0)</f>
        <v/>
      </c>
      <c r="V106" s="32" t="str">
        <f ca="1">IF(V32&gt;0,'Periodische Zahlungen'!$K28,0)</f>
        <v/>
      </c>
      <c r="W106" s="32" t="str">
        <f ca="1">IF(W32&gt;0,'Periodische Zahlungen'!$K28,0)</f>
        <v/>
      </c>
      <c r="X106" s="32" t="str">
        <f ca="1">IF(X32&gt;0,'Periodische Zahlungen'!$K28,0)</f>
        <v/>
      </c>
      <c r="Y106" s="32" t="str">
        <f ca="1">IF(Y32&gt;0,'Periodische Zahlungen'!$K28,0)</f>
        <v/>
      </c>
      <c r="Z106" s="27">
        <f t="shared" ca="1" si="14"/>
        <v>0</v>
      </c>
      <c r="AA106" s="27">
        <f t="shared" ca="1" si="15"/>
        <v>0</v>
      </c>
    </row>
    <row r="107" spans="1:27">
      <c r="A107" s="31" t="str">
        <f t="shared" si="13"/>
        <v/>
      </c>
      <c r="B107" s="32" t="str">
        <f ca="1">IF(B33&gt;0,'Periodische Zahlungen'!$K29,0)</f>
        <v/>
      </c>
      <c r="C107" s="32" t="str">
        <f ca="1">IF(C33&gt;0,'Periodische Zahlungen'!$K29,0)</f>
        <v/>
      </c>
      <c r="D107" s="32" t="str">
        <f ca="1">IF(D33&gt;0,'Periodische Zahlungen'!$K29,0)</f>
        <v/>
      </c>
      <c r="E107" s="32" t="str">
        <f ca="1">IF(E33&gt;0,'Periodische Zahlungen'!$K29,0)</f>
        <v/>
      </c>
      <c r="F107" s="32" t="str">
        <f ca="1">IF(F33&gt;0,'Periodische Zahlungen'!$K29,0)</f>
        <v/>
      </c>
      <c r="G107" s="32" t="str">
        <f ca="1">IF(G33&gt;0,'Periodische Zahlungen'!$K29,0)</f>
        <v/>
      </c>
      <c r="H107" s="32" t="str">
        <f ca="1">IF(H33&gt;0,'Periodische Zahlungen'!$K29,0)</f>
        <v/>
      </c>
      <c r="I107" s="32" t="str">
        <f ca="1">IF(I33&gt;0,'Periodische Zahlungen'!$K29,0)</f>
        <v/>
      </c>
      <c r="J107" s="32" t="str">
        <f ca="1">IF(J33&gt;0,'Periodische Zahlungen'!$K29,0)</f>
        <v/>
      </c>
      <c r="K107" s="32" t="str">
        <f ca="1">IF(K33&gt;0,'Periodische Zahlungen'!$K29,0)</f>
        <v/>
      </c>
      <c r="L107" s="32" t="str">
        <f ca="1">IF(L33&gt;0,'Periodische Zahlungen'!$K29,0)</f>
        <v/>
      </c>
      <c r="M107" s="32" t="str">
        <f ca="1">IF(M33&gt;0,'Periodische Zahlungen'!$K29,0)</f>
        <v/>
      </c>
      <c r="N107" s="32" t="str">
        <f ca="1">IF(N33&gt;0,'Periodische Zahlungen'!$K29,0)</f>
        <v/>
      </c>
      <c r="O107" s="32" t="str">
        <f ca="1">IF(O33&gt;0,'Periodische Zahlungen'!$K29,0)</f>
        <v/>
      </c>
      <c r="P107" s="32" t="str">
        <f ca="1">IF(P33&gt;0,'Periodische Zahlungen'!$K29,0)</f>
        <v/>
      </c>
      <c r="Q107" s="32" t="str">
        <f ca="1">IF(Q33&gt;0,'Periodische Zahlungen'!$K29,0)</f>
        <v/>
      </c>
      <c r="R107" s="32" t="str">
        <f ca="1">IF(R33&gt;0,'Periodische Zahlungen'!$K29,0)</f>
        <v/>
      </c>
      <c r="S107" s="32" t="str">
        <f ca="1">IF(S33&gt;0,'Periodische Zahlungen'!$K29,0)</f>
        <v/>
      </c>
      <c r="T107" s="32" t="str">
        <f ca="1">IF(T33&gt;0,'Periodische Zahlungen'!$K29,0)</f>
        <v/>
      </c>
      <c r="U107" s="32" t="str">
        <f ca="1">IF(U33&gt;0,'Periodische Zahlungen'!$K29,0)</f>
        <v/>
      </c>
      <c r="V107" s="32" t="str">
        <f ca="1">IF(V33&gt;0,'Periodische Zahlungen'!$K29,0)</f>
        <v/>
      </c>
      <c r="W107" s="32" t="str">
        <f ca="1">IF(W33&gt;0,'Periodische Zahlungen'!$K29,0)</f>
        <v/>
      </c>
      <c r="X107" s="32" t="str">
        <f ca="1">IF(X33&gt;0,'Periodische Zahlungen'!$K29,0)</f>
        <v/>
      </c>
      <c r="Y107" s="32" t="str">
        <f ca="1">IF(Y33&gt;0,'Periodische Zahlungen'!$K29,0)</f>
        <v/>
      </c>
      <c r="Z107" s="27">
        <f t="shared" ca="1" si="14"/>
        <v>0</v>
      </c>
      <c r="AA107" s="27">
        <f t="shared" ca="1" si="15"/>
        <v>0</v>
      </c>
    </row>
    <row r="108" spans="1:27">
      <c r="A108" s="31" t="str">
        <f t="shared" si="13"/>
        <v/>
      </c>
      <c r="B108" s="32" t="str">
        <f ca="1">IF(B34&gt;0,'Periodische Zahlungen'!$K30,0)</f>
        <v/>
      </c>
      <c r="C108" s="32" t="str">
        <f ca="1">IF(C34&gt;0,'Periodische Zahlungen'!$K30,0)</f>
        <v/>
      </c>
      <c r="D108" s="32" t="str">
        <f ca="1">IF(D34&gt;0,'Periodische Zahlungen'!$K30,0)</f>
        <v/>
      </c>
      <c r="E108" s="32" t="str">
        <f ca="1">IF(E34&gt;0,'Periodische Zahlungen'!$K30,0)</f>
        <v/>
      </c>
      <c r="F108" s="32" t="str">
        <f ca="1">IF(F34&gt;0,'Periodische Zahlungen'!$K30,0)</f>
        <v/>
      </c>
      <c r="G108" s="32" t="str">
        <f ca="1">IF(G34&gt;0,'Periodische Zahlungen'!$K30,0)</f>
        <v/>
      </c>
      <c r="H108" s="32" t="str">
        <f ca="1">IF(H34&gt;0,'Periodische Zahlungen'!$K30,0)</f>
        <v/>
      </c>
      <c r="I108" s="32" t="str">
        <f ca="1">IF(I34&gt;0,'Periodische Zahlungen'!$K30,0)</f>
        <v/>
      </c>
      <c r="J108" s="32" t="str">
        <f ca="1">IF(J34&gt;0,'Periodische Zahlungen'!$K30,0)</f>
        <v/>
      </c>
      <c r="K108" s="32" t="str">
        <f ca="1">IF(K34&gt;0,'Periodische Zahlungen'!$K30,0)</f>
        <v/>
      </c>
      <c r="L108" s="32" t="str">
        <f ca="1">IF(L34&gt;0,'Periodische Zahlungen'!$K30,0)</f>
        <v/>
      </c>
      <c r="M108" s="32" t="str">
        <f ca="1">IF(M34&gt;0,'Periodische Zahlungen'!$K30,0)</f>
        <v/>
      </c>
      <c r="N108" s="32" t="str">
        <f ca="1">IF(N34&gt;0,'Periodische Zahlungen'!$K30,0)</f>
        <v/>
      </c>
      <c r="O108" s="32" t="str">
        <f ca="1">IF(O34&gt;0,'Periodische Zahlungen'!$K30,0)</f>
        <v/>
      </c>
      <c r="P108" s="32" t="str">
        <f ca="1">IF(P34&gt;0,'Periodische Zahlungen'!$K30,0)</f>
        <v/>
      </c>
      <c r="Q108" s="32" t="str">
        <f ca="1">IF(Q34&gt;0,'Periodische Zahlungen'!$K30,0)</f>
        <v/>
      </c>
      <c r="R108" s="32" t="str">
        <f ca="1">IF(R34&gt;0,'Periodische Zahlungen'!$K30,0)</f>
        <v/>
      </c>
      <c r="S108" s="32" t="str">
        <f ca="1">IF(S34&gt;0,'Periodische Zahlungen'!$K30,0)</f>
        <v/>
      </c>
      <c r="T108" s="32" t="str">
        <f ca="1">IF(T34&gt;0,'Periodische Zahlungen'!$K30,0)</f>
        <v/>
      </c>
      <c r="U108" s="32" t="str">
        <f ca="1">IF(U34&gt;0,'Periodische Zahlungen'!$K30,0)</f>
        <v/>
      </c>
      <c r="V108" s="32" t="str">
        <f ca="1">IF(V34&gt;0,'Periodische Zahlungen'!$K30,0)</f>
        <v/>
      </c>
      <c r="W108" s="32" t="str">
        <f ca="1">IF(W34&gt;0,'Periodische Zahlungen'!$K30,0)</f>
        <v/>
      </c>
      <c r="X108" s="32" t="str">
        <f ca="1">IF(X34&gt;0,'Periodische Zahlungen'!$K30,0)</f>
        <v/>
      </c>
      <c r="Y108" s="32" t="str">
        <f ca="1">IF(Y34&gt;0,'Periodische Zahlungen'!$K30,0)</f>
        <v/>
      </c>
      <c r="Z108" s="27">
        <f t="shared" ca="1" si="14"/>
        <v>0</v>
      </c>
      <c r="AA108" s="27">
        <f t="shared" ca="1" si="15"/>
        <v>0</v>
      </c>
    </row>
    <row r="109" spans="1:27">
      <c r="A109" s="31" t="str">
        <f t="shared" si="13"/>
        <v/>
      </c>
      <c r="B109" s="32" t="str">
        <f ca="1">IF(B35&gt;0,'Periodische Zahlungen'!$K31,0)</f>
        <v/>
      </c>
      <c r="C109" s="32" t="str">
        <f ca="1">IF(C35&gt;0,'Periodische Zahlungen'!$K31,0)</f>
        <v/>
      </c>
      <c r="D109" s="32" t="str">
        <f ca="1">IF(D35&gt;0,'Periodische Zahlungen'!$K31,0)</f>
        <v/>
      </c>
      <c r="E109" s="32" t="str">
        <f ca="1">IF(E35&gt;0,'Periodische Zahlungen'!$K31,0)</f>
        <v/>
      </c>
      <c r="F109" s="32" t="str">
        <f ca="1">IF(F35&gt;0,'Periodische Zahlungen'!$K31,0)</f>
        <v/>
      </c>
      <c r="G109" s="32" t="str">
        <f ca="1">IF(G35&gt;0,'Periodische Zahlungen'!$K31,0)</f>
        <v/>
      </c>
      <c r="H109" s="32" t="str">
        <f ca="1">IF(H35&gt;0,'Periodische Zahlungen'!$K31,0)</f>
        <v/>
      </c>
      <c r="I109" s="32" t="str">
        <f ca="1">IF(I35&gt;0,'Periodische Zahlungen'!$K31,0)</f>
        <v/>
      </c>
      <c r="J109" s="32" t="str">
        <f ca="1">IF(J35&gt;0,'Periodische Zahlungen'!$K31,0)</f>
        <v/>
      </c>
      <c r="K109" s="32" t="str">
        <f ca="1">IF(K35&gt;0,'Periodische Zahlungen'!$K31,0)</f>
        <v/>
      </c>
      <c r="L109" s="32" t="str">
        <f ca="1">IF(L35&gt;0,'Periodische Zahlungen'!$K31,0)</f>
        <v/>
      </c>
      <c r="M109" s="32" t="str">
        <f ca="1">IF(M35&gt;0,'Periodische Zahlungen'!$K31,0)</f>
        <v/>
      </c>
      <c r="N109" s="32" t="str">
        <f ca="1">IF(N35&gt;0,'Periodische Zahlungen'!$K31,0)</f>
        <v/>
      </c>
      <c r="O109" s="32" t="str">
        <f ca="1">IF(O35&gt;0,'Periodische Zahlungen'!$K31,0)</f>
        <v/>
      </c>
      <c r="P109" s="32" t="str">
        <f ca="1">IF(P35&gt;0,'Periodische Zahlungen'!$K31,0)</f>
        <v/>
      </c>
      <c r="Q109" s="32" t="str">
        <f ca="1">IF(Q35&gt;0,'Periodische Zahlungen'!$K31,0)</f>
        <v/>
      </c>
      <c r="R109" s="32" t="str">
        <f ca="1">IF(R35&gt;0,'Periodische Zahlungen'!$K31,0)</f>
        <v/>
      </c>
      <c r="S109" s="32" t="str">
        <f ca="1">IF(S35&gt;0,'Periodische Zahlungen'!$K31,0)</f>
        <v/>
      </c>
      <c r="T109" s="32" t="str">
        <f ca="1">IF(T35&gt;0,'Periodische Zahlungen'!$K31,0)</f>
        <v/>
      </c>
      <c r="U109" s="32" t="str">
        <f ca="1">IF(U35&gt;0,'Periodische Zahlungen'!$K31,0)</f>
        <v/>
      </c>
      <c r="V109" s="32" t="str">
        <f ca="1">IF(V35&gt;0,'Periodische Zahlungen'!$K31,0)</f>
        <v/>
      </c>
      <c r="W109" s="32" t="str">
        <f ca="1">IF(W35&gt;0,'Periodische Zahlungen'!$K31,0)</f>
        <v/>
      </c>
      <c r="X109" s="32" t="str">
        <f ca="1">IF(X35&gt;0,'Periodische Zahlungen'!$K31,0)</f>
        <v/>
      </c>
      <c r="Y109" s="32" t="str">
        <f ca="1">IF(Y35&gt;0,'Periodische Zahlungen'!$K31,0)</f>
        <v/>
      </c>
      <c r="Z109" s="27">
        <f t="shared" ca="1" si="14"/>
        <v>0</v>
      </c>
      <c r="AA109" s="27">
        <f t="shared" ca="1" si="15"/>
        <v>0</v>
      </c>
    </row>
    <row r="110" spans="1:27">
      <c r="A110" s="31" t="str">
        <f t="shared" si="13"/>
        <v/>
      </c>
      <c r="B110" s="32" t="str">
        <f ca="1">IF(B36&gt;0,'Periodische Zahlungen'!$K32,0)</f>
        <v/>
      </c>
      <c r="C110" s="32" t="str">
        <f ca="1">IF(C36&gt;0,'Periodische Zahlungen'!$K32,0)</f>
        <v/>
      </c>
      <c r="D110" s="32" t="str">
        <f ca="1">IF(D36&gt;0,'Periodische Zahlungen'!$K32,0)</f>
        <v/>
      </c>
      <c r="E110" s="32" t="str">
        <f ca="1">IF(E36&gt;0,'Periodische Zahlungen'!$K32,0)</f>
        <v/>
      </c>
      <c r="F110" s="32" t="str">
        <f ca="1">IF(F36&gt;0,'Periodische Zahlungen'!$K32,0)</f>
        <v/>
      </c>
      <c r="G110" s="32" t="str">
        <f ca="1">IF(G36&gt;0,'Periodische Zahlungen'!$K32,0)</f>
        <v/>
      </c>
      <c r="H110" s="32" t="str">
        <f ca="1">IF(H36&gt;0,'Periodische Zahlungen'!$K32,0)</f>
        <v/>
      </c>
      <c r="I110" s="32" t="str">
        <f ca="1">IF(I36&gt;0,'Periodische Zahlungen'!$K32,0)</f>
        <v/>
      </c>
      <c r="J110" s="32" t="str">
        <f ca="1">IF(J36&gt;0,'Periodische Zahlungen'!$K32,0)</f>
        <v/>
      </c>
      <c r="K110" s="32" t="str">
        <f ca="1">IF(K36&gt;0,'Periodische Zahlungen'!$K32,0)</f>
        <v/>
      </c>
      <c r="L110" s="32" t="str">
        <f ca="1">IF(L36&gt;0,'Periodische Zahlungen'!$K32,0)</f>
        <v/>
      </c>
      <c r="M110" s="32" t="str">
        <f ca="1">IF(M36&gt;0,'Periodische Zahlungen'!$K32,0)</f>
        <v/>
      </c>
      <c r="N110" s="32" t="str">
        <f ca="1">IF(N36&gt;0,'Periodische Zahlungen'!$K32,0)</f>
        <v/>
      </c>
      <c r="O110" s="32" t="str">
        <f ca="1">IF(O36&gt;0,'Periodische Zahlungen'!$K32,0)</f>
        <v/>
      </c>
      <c r="P110" s="32" t="str">
        <f ca="1">IF(P36&gt;0,'Periodische Zahlungen'!$K32,0)</f>
        <v/>
      </c>
      <c r="Q110" s="32" t="str">
        <f ca="1">IF(Q36&gt;0,'Periodische Zahlungen'!$K32,0)</f>
        <v/>
      </c>
      <c r="R110" s="32" t="str">
        <f ca="1">IF(R36&gt;0,'Periodische Zahlungen'!$K32,0)</f>
        <v/>
      </c>
      <c r="S110" s="32" t="str">
        <f ca="1">IF(S36&gt;0,'Periodische Zahlungen'!$K32,0)</f>
        <v/>
      </c>
      <c r="T110" s="32" t="str">
        <f ca="1">IF(T36&gt;0,'Periodische Zahlungen'!$K32,0)</f>
        <v/>
      </c>
      <c r="U110" s="32" t="str">
        <f ca="1">IF(U36&gt;0,'Periodische Zahlungen'!$K32,0)</f>
        <v/>
      </c>
      <c r="V110" s="32" t="str">
        <f ca="1">IF(V36&gt;0,'Periodische Zahlungen'!$K32,0)</f>
        <v/>
      </c>
      <c r="W110" s="32" t="str">
        <f ca="1">IF(W36&gt;0,'Periodische Zahlungen'!$K32,0)</f>
        <v/>
      </c>
      <c r="X110" s="32" t="str">
        <f ca="1">IF(X36&gt;0,'Periodische Zahlungen'!$K32,0)</f>
        <v/>
      </c>
      <c r="Y110" s="32" t="str">
        <f ca="1">IF(Y36&gt;0,'Periodische Zahlungen'!$K32,0)</f>
        <v/>
      </c>
      <c r="Z110" s="27">
        <f t="shared" ca="1" si="14"/>
        <v>0</v>
      </c>
      <c r="AA110" s="27">
        <f t="shared" ca="1" si="15"/>
        <v>0</v>
      </c>
    </row>
    <row r="111" spans="1:27">
      <c r="A111" s="31" t="str">
        <f t="shared" si="13"/>
        <v/>
      </c>
      <c r="B111" s="32" t="str">
        <f ca="1">IF(B37&gt;0,'Periodische Zahlungen'!$K33,0)</f>
        <v/>
      </c>
      <c r="C111" s="32" t="str">
        <f ca="1">IF(C37&gt;0,'Periodische Zahlungen'!$K33,0)</f>
        <v/>
      </c>
      <c r="D111" s="32" t="str">
        <f ca="1">IF(D37&gt;0,'Periodische Zahlungen'!$K33,0)</f>
        <v/>
      </c>
      <c r="E111" s="32" t="str">
        <f ca="1">IF(E37&gt;0,'Periodische Zahlungen'!$K33,0)</f>
        <v/>
      </c>
      <c r="F111" s="32" t="str">
        <f ca="1">IF(F37&gt;0,'Periodische Zahlungen'!$K33,0)</f>
        <v/>
      </c>
      <c r="G111" s="32" t="str">
        <f ca="1">IF(G37&gt;0,'Periodische Zahlungen'!$K33,0)</f>
        <v/>
      </c>
      <c r="H111" s="32" t="str">
        <f ca="1">IF(H37&gt;0,'Periodische Zahlungen'!$K33,0)</f>
        <v/>
      </c>
      <c r="I111" s="32" t="str">
        <f ca="1">IF(I37&gt;0,'Periodische Zahlungen'!$K33,0)</f>
        <v/>
      </c>
      <c r="J111" s="32" t="str">
        <f ca="1">IF(J37&gt;0,'Periodische Zahlungen'!$K33,0)</f>
        <v/>
      </c>
      <c r="K111" s="32" t="str">
        <f ca="1">IF(K37&gt;0,'Periodische Zahlungen'!$K33,0)</f>
        <v/>
      </c>
      <c r="L111" s="32" t="str">
        <f ca="1">IF(L37&gt;0,'Periodische Zahlungen'!$K33,0)</f>
        <v/>
      </c>
      <c r="M111" s="32" t="str">
        <f ca="1">IF(M37&gt;0,'Periodische Zahlungen'!$K33,0)</f>
        <v/>
      </c>
      <c r="N111" s="32" t="str">
        <f ca="1">IF(N37&gt;0,'Periodische Zahlungen'!$K33,0)</f>
        <v/>
      </c>
      <c r="O111" s="32" t="str">
        <f ca="1">IF(O37&gt;0,'Periodische Zahlungen'!$K33,0)</f>
        <v/>
      </c>
      <c r="P111" s="32" t="str">
        <f ca="1">IF(P37&gt;0,'Periodische Zahlungen'!$K33,0)</f>
        <v/>
      </c>
      <c r="Q111" s="32" t="str">
        <f ca="1">IF(Q37&gt;0,'Periodische Zahlungen'!$K33,0)</f>
        <v/>
      </c>
      <c r="R111" s="32" t="str">
        <f ca="1">IF(R37&gt;0,'Periodische Zahlungen'!$K33,0)</f>
        <v/>
      </c>
      <c r="S111" s="32" t="str">
        <f ca="1">IF(S37&gt;0,'Periodische Zahlungen'!$K33,0)</f>
        <v/>
      </c>
      <c r="T111" s="32" t="str">
        <f ca="1">IF(T37&gt;0,'Periodische Zahlungen'!$K33,0)</f>
        <v/>
      </c>
      <c r="U111" s="32" t="str">
        <f ca="1">IF(U37&gt;0,'Periodische Zahlungen'!$K33,0)</f>
        <v/>
      </c>
      <c r="V111" s="32" t="str">
        <f ca="1">IF(V37&gt;0,'Periodische Zahlungen'!$K33,0)</f>
        <v/>
      </c>
      <c r="W111" s="32" t="str">
        <f ca="1">IF(W37&gt;0,'Periodische Zahlungen'!$K33,0)</f>
        <v/>
      </c>
      <c r="X111" s="32" t="str">
        <f ca="1">IF(X37&gt;0,'Periodische Zahlungen'!$K33,0)</f>
        <v/>
      </c>
      <c r="Y111" s="32" t="str">
        <f ca="1">IF(Y37&gt;0,'Periodische Zahlungen'!$K33,0)</f>
        <v/>
      </c>
      <c r="Z111" s="27">
        <f t="shared" ca="1" si="14"/>
        <v>0</v>
      </c>
      <c r="AA111" s="27">
        <f t="shared" ca="1" si="15"/>
        <v>0</v>
      </c>
    </row>
    <row r="112" spans="1:27">
      <c r="A112" s="31" t="str">
        <f t="shared" si="13"/>
        <v/>
      </c>
      <c r="B112" s="32" t="str">
        <f ca="1">IF(B38&gt;0,'Periodische Zahlungen'!$K34,0)</f>
        <v/>
      </c>
      <c r="C112" s="32" t="str">
        <f ca="1">IF(C38&gt;0,'Periodische Zahlungen'!$K34,0)</f>
        <v/>
      </c>
      <c r="D112" s="32" t="str">
        <f ca="1">IF(D38&gt;0,'Periodische Zahlungen'!$K34,0)</f>
        <v/>
      </c>
      <c r="E112" s="32" t="str">
        <f ca="1">IF(E38&gt;0,'Periodische Zahlungen'!$K34,0)</f>
        <v/>
      </c>
      <c r="F112" s="32" t="str">
        <f ca="1">IF(F38&gt;0,'Periodische Zahlungen'!$K34,0)</f>
        <v/>
      </c>
      <c r="G112" s="32" t="str">
        <f ca="1">IF(G38&gt;0,'Periodische Zahlungen'!$K34,0)</f>
        <v/>
      </c>
      <c r="H112" s="32" t="str">
        <f ca="1">IF(H38&gt;0,'Periodische Zahlungen'!$K34,0)</f>
        <v/>
      </c>
      <c r="I112" s="32" t="str">
        <f ca="1">IF(I38&gt;0,'Periodische Zahlungen'!$K34,0)</f>
        <v/>
      </c>
      <c r="J112" s="32" t="str">
        <f ca="1">IF(J38&gt;0,'Periodische Zahlungen'!$K34,0)</f>
        <v/>
      </c>
      <c r="K112" s="32" t="str">
        <f ca="1">IF(K38&gt;0,'Periodische Zahlungen'!$K34,0)</f>
        <v/>
      </c>
      <c r="L112" s="32" t="str">
        <f ca="1">IF(L38&gt;0,'Periodische Zahlungen'!$K34,0)</f>
        <v/>
      </c>
      <c r="M112" s="32" t="str">
        <f ca="1">IF(M38&gt;0,'Periodische Zahlungen'!$K34,0)</f>
        <v/>
      </c>
      <c r="N112" s="32" t="str">
        <f ca="1">IF(N38&gt;0,'Periodische Zahlungen'!$K34,0)</f>
        <v/>
      </c>
      <c r="O112" s="32" t="str">
        <f ca="1">IF(O38&gt;0,'Periodische Zahlungen'!$K34,0)</f>
        <v/>
      </c>
      <c r="P112" s="32" t="str">
        <f ca="1">IF(P38&gt;0,'Periodische Zahlungen'!$K34,0)</f>
        <v/>
      </c>
      <c r="Q112" s="32" t="str">
        <f ca="1">IF(Q38&gt;0,'Periodische Zahlungen'!$K34,0)</f>
        <v/>
      </c>
      <c r="R112" s="32" t="str">
        <f ca="1">IF(R38&gt;0,'Periodische Zahlungen'!$K34,0)</f>
        <v/>
      </c>
      <c r="S112" s="32" t="str">
        <f ca="1">IF(S38&gt;0,'Periodische Zahlungen'!$K34,0)</f>
        <v/>
      </c>
      <c r="T112" s="32" t="str">
        <f ca="1">IF(T38&gt;0,'Periodische Zahlungen'!$K34,0)</f>
        <v/>
      </c>
      <c r="U112" s="32" t="str">
        <f ca="1">IF(U38&gt;0,'Periodische Zahlungen'!$K34,0)</f>
        <v/>
      </c>
      <c r="V112" s="32" t="str">
        <f ca="1">IF(V38&gt;0,'Periodische Zahlungen'!$K34,0)</f>
        <v/>
      </c>
      <c r="W112" s="32" t="str">
        <f ca="1">IF(W38&gt;0,'Periodische Zahlungen'!$K34,0)</f>
        <v/>
      </c>
      <c r="X112" s="32" t="str">
        <f ca="1">IF(X38&gt;0,'Periodische Zahlungen'!$K34,0)</f>
        <v/>
      </c>
      <c r="Y112" s="32" t="str">
        <f ca="1">IF(Y38&gt;0,'Periodische Zahlungen'!$K34,0)</f>
        <v/>
      </c>
      <c r="Z112" s="27">
        <f t="shared" ca="1" si="14"/>
        <v>0</v>
      </c>
      <c r="AA112" s="27">
        <f t="shared" ca="1" si="15"/>
        <v>0</v>
      </c>
    </row>
    <row r="113" spans="1:27">
      <c r="A113" s="31" t="str">
        <f t="shared" si="13"/>
        <v/>
      </c>
      <c r="B113" s="32" t="str">
        <f ca="1">IF(B39&gt;0,'Periodische Zahlungen'!$K35,0)</f>
        <v/>
      </c>
      <c r="C113" s="32" t="str">
        <f ca="1">IF(C39&gt;0,'Periodische Zahlungen'!$K35,0)</f>
        <v/>
      </c>
      <c r="D113" s="32" t="str">
        <f ca="1">IF(D39&gt;0,'Periodische Zahlungen'!$K35,0)</f>
        <v/>
      </c>
      <c r="E113" s="32" t="str">
        <f ca="1">IF(E39&gt;0,'Periodische Zahlungen'!$K35,0)</f>
        <v/>
      </c>
      <c r="F113" s="32" t="str">
        <f ca="1">IF(F39&gt;0,'Periodische Zahlungen'!$K35,0)</f>
        <v/>
      </c>
      <c r="G113" s="32" t="str">
        <f ca="1">IF(G39&gt;0,'Periodische Zahlungen'!$K35,0)</f>
        <v/>
      </c>
      <c r="H113" s="32" t="str">
        <f ca="1">IF(H39&gt;0,'Periodische Zahlungen'!$K35,0)</f>
        <v/>
      </c>
      <c r="I113" s="32" t="str">
        <f ca="1">IF(I39&gt;0,'Periodische Zahlungen'!$K35,0)</f>
        <v/>
      </c>
      <c r="J113" s="32" t="str">
        <f ca="1">IF(J39&gt;0,'Periodische Zahlungen'!$K35,0)</f>
        <v/>
      </c>
      <c r="K113" s="32" t="str">
        <f ca="1">IF(K39&gt;0,'Periodische Zahlungen'!$K35,0)</f>
        <v/>
      </c>
      <c r="L113" s="32" t="str">
        <f ca="1">IF(L39&gt;0,'Periodische Zahlungen'!$K35,0)</f>
        <v/>
      </c>
      <c r="M113" s="32" t="str">
        <f ca="1">IF(M39&gt;0,'Periodische Zahlungen'!$K35,0)</f>
        <v/>
      </c>
      <c r="N113" s="32" t="str">
        <f ca="1">IF(N39&gt;0,'Periodische Zahlungen'!$K35,0)</f>
        <v/>
      </c>
      <c r="O113" s="32" t="str">
        <f ca="1">IF(O39&gt;0,'Periodische Zahlungen'!$K35,0)</f>
        <v/>
      </c>
      <c r="P113" s="32" t="str">
        <f ca="1">IF(P39&gt;0,'Periodische Zahlungen'!$K35,0)</f>
        <v/>
      </c>
      <c r="Q113" s="32" t="str">
        <f ca="1">IF(Q39&gt;0,'Periodische Zahlungen'!$K35,0)</f>
        <v/>
      </c>
      <c r="R113" s="32" t="str">
        <f ca="1">IF(R39&gt;0,'Periodische Zahlungen'!$K35,0)</f>
        <v/>
      </c>
      <c r="S113" s="32" t="str">
        <f ca="1">IF(S39&gt;0,'Periodische Zahlungen'!$K35,0)</f>
        <v/>
      </c>
      <c r="T113" s="32" t="str">
        <f ca="1">IF(T39&gt;0,'Periodische Zahlungen'!$K35,0)</f>
        <v/>
      </c>
      <c r="U113" s="32" t="str">
        <f ca="1">IF(U39&gt;0,'Periodische Zahlungen'!$K35,0)</f>
        <v/>
      </c>
      <c r="V113" s="32" t="str">
        <f ca="1">IF(V39&gt;0,'Periodische Zahlungen'!$K35,0)</f>
        <v/>
      </c>
      <c r="W113" s="32" t="str">
        <f ca="1">IF(W39&gt;0,'Periodische Zahlungen'!$K35,0)</f>
        <v/>
      </c>
      <c r="X113" s="32" t="str">
        <f ca="1">IF(X39&gt;0,'Periodische Zahlungen'!$K35,0)</f>
        <v/>
      </c>
      <c r="Y113" s="32" t="str">
        <f ca="1">IF(Y39&gt;0,'Periodische Zahlungen'!$K35,0)</f>
        <v/>
      </c>
      <c r="Z113" s="27">
        <f t="shared" ca="1" si="14"/>
        <v>0</v>
      </c>
      <c r="AA113" s="27">
        <f t="shared" ca="1" si="15"/>
        <v>0</v>
      </c>
    </row>
    <row r="114" spans="1:27">
      <c r="A114" s="31" t="str">
        <f t="shared" si="13"/>
        <v/>
      </c>
      <c r="B114" s="32" t="str">
        <f ca="1">IF(B40&gt;0,'Periodische Zahlungen'!$K36,0)</f>
        <v/>
      </c>
      <c r="C114" s="32" t="str">
        <f ca="1">IF(C40&gt;0,'Periodische Zahlungen'!$K36,0)</f>
        <v/>
      </c>
      <c r="D114" s="32" t="str">
        <f ca="1">IF(D40&gt;0,'Periodische Zahlungen'!$K36,0)</f>
        <v/>
      </c>
      <c r="E114" s="32" t="str">
        <f ca="1">IF(E40&gt;0,'Periodische Zahlungen'!$K36,0)</f>
        <v/>
      </c>
      <c r="F114" s="32" t="str">
        <f ca="1">IF(F40&gt;0,'Periodische Zahlungen'!$K36,0)</f>
        <v/>
      </c>
      <c r="G114" s="32" t="str">
        <f ca="1">IF(G40&gt;0,'Periodische Zahlungen'!$K36,0)</f>
        <v/>
      </c>
      <c r="H114" s="32" t="str">
        <f ca="1">IF(H40&gt;0,'Periodische Zahlungen'!$K36,0)</f>
        <v/>
      </c>
      <c r="I114" s="32" t="str">
        <f ca="1">IF(I40&gt;0,'Periodische Zahlungen'!$K36,0)</f>
        <v/>
      </c>
      <c r="J114" s="32" t="str">
        <f ca="1">IF(J40&gt;0,'Periodische Zahlungen'!$K36,0)</f>
        <v/>
      </c>
      <c r="K114" s="32" t="str">
        <f ca="1">IF(K40&gt;0,'Periodische Zahlungen'!$K36,0)</f>
        <v/>
      </c>
      <c r="L114" s="32" t="str">
        <f ca="1">IF(L40&gt;0,'Periodische Zahlungen'!$K36,0)</f>
        <v/>
      </c>
      <c r="M114" s="32" t="str">
        <f ca="1">IF(M40&gt;0,'Periodische Zahlungen'!$K36,0)</f>
        <v/>
      </c>
      <c r="N114" s="32" t="str">
        <f ca="1">IF(N40&gt;0,'Periodische Zahlungen'!$K36,0)</f>
        <v/>
      </c>
      <c r="O114" s="32" t="str">
        <f ca="1">IF(O40&gt;0,'Periodische Zahlungen'!$K36,0)</f>
        <v/>
      </c>
      <c r="P114" s="32" t="str">
        <f ca="1">IF(P40&gt;0,'Periodische Zahlungen'!$K36,0)</f>
        <v/>
      </c>
      <c r="Q114" s="32" t="str">
        <f ca="1">IF(Q40&gt;0,'Periodische Zahlungen'!$K36,0)</f>
        <v/>
      </c>
      <c r="R114" s="32" t="str">
        <f ca="1">IF(R40&gt;0,'Periodische Zahlungen'!$K36,0)</f>
        <v/>
      </c>
      <c r="S114" s="32" t="str">
        <f ca="1">IF(S40&gt;0,'Periodische Zahlungen'!$K36,0)</f>
        <v/>
      </c>
      <c r="T114" s="32" t="str">
        <f ca="1">IF(T40&gt;0,'Periodische Zahlungen'!$K36,0)</f>
        <v/>
      </c>
      <c r="U114" s="32" t="str">
        <f ca="1">IF(U40&gt;0,'Periodische Zahlungen'!$K36,0)</f>
        <v/>
      </c>
      <c r="V114" s="32" t="str">
        <f ca="1">IF(V40&gt;0,'Periodische Zahlungen'!$K36,0)</f>
        <v/>
      </c>
      <c r="W114" s="32" t="str">
        <f ca="1">IF(W40&gt;0,'Periodische Zahlungen'!$K36,0)</f>
        <v/>
      </c>
      <c r="X114" s="32" t="str">
        <f ca="1">IF(X40&gt;0,'Periodische Zahlungen'!$K36,0)</f>
        <v/>
      </c>
      <c r="Y114" s="32" t="str">
        <f ca="1">IF(Y40&gt;0,'Periodische Zahlungen'!$K36,0)</f>
        <v/>
      </c>
      <c r="Z114" s="27">
        <f t="shared" ca="1" si="14"/>
        <v>0</v>
      </c>
      <c r="AA114" s="27">
        <f t="shared" ca="1" si="15"/>
        <v>0</v>
      </c>
    </row>
    <row r="115" spans="1:27">
      <c r="A115" s="31" t="str">
        <f t="shared" si="13"/>
        <v/>
      </c>
      <c r="B115" s="32" t="str">
        <f ca="1">IF(B41&gt;0,'Periodische Zahlungen'!$K37,0)</f>
        <v/>
      </c>
      <c r="C115" s="32" t="str">
        <f ca="1">IF(C41&gt;0,'Periodische Zahlungen'!$K37,0)</f>
        <v/>
      </c>
      <c r="D115" s="32" t="str">
        <f ca="1">IF(D41&gt;0,'Periodische Zahlungen'!$K37,0)</f>
        <v/>
      </c>
      <c r="E115" s="32" t="str">
        <f ca="1">IF(E41&gt;0,'Periodische Zahlungen'!$K37,0)</f>
        <v/>
      </c>
      <c r="F115" s="32" t="str">
        <f ca="1">IF(F41&gt;0,'Periodische Zahlungen'!$K37,0)</f>
        <v/>
      </c>
      <c r="G115" s="32" t="str">
        <f ca="1">IF(G41&gt;0,'Periodische Zahlungen'!$K37,0)</f>
        <v/>
      </c>
      <c r="H115" s="32" t="str">
        <f ca="1">IF(H41&gt;0,'Periodische Zahlungen'!$K37,0)</f>
        <v/>
      </c>
      <c r="I115" s="32" t="str">
        <f ca="1">IF(I41&gt;0,'Periodische Zahlungen'!$K37,0)</f>
        <v/>
      </c>
      <c r="J115" s="32" t="str">
        <f ca="1">IF(J41&gt;0,'Periodische Zahlungen'!$K37,0)</f>
        <v/>
      </c>
      <c r="K115" s="32" t="str">
        <f ca="1">IF(K41&gt;0,'Periodische Zahlungen'!$K37,0)</f>
        <v/>
      </c>
      <c r="L115" s="32" t="str">
        <f ca="1">IF(L41&gt;0,'Periodische Zahlungen'!$K37,0)</f>
        <v/>
      </c>
      <c r="M115" s="32" t="str">
        <f ca="1">IF(M41&gt;0,'Periodische Zahlungen'!$K37,0)</f>
        <v/>
      </c>
      <c r="N115" s="32" t="str">
        <f ca="1">IF(N41&gt;0,'Periodische Zahlungen'!$K37,0)</f>
        <v/>
      </c>
      <c r="O115" s="32" t="str">
        <f ca="1">IF(O41&gt;0,'Periodische Zahlungen'!$K37,0)</f>
        <v/>
      </c>
      <c r="P115" s="32" t="str">
        <f ca="1">IF(P41&gt;0,'Periodische Zahlungen'!$K37,0)</f>
        <v/>
      </c>
      <c r="Q115" s="32" t="str">
        <f ca="1">IF(Q41&gt;0,'Periodische Zahlungen'!$K37,0)</f>
        <v/>
      </c>
      <c r="R115" s="32" t="str">
        <f ca="1">IF(R41&gt;0,'Periodische Zahlungen'!$K37,0)</f>
        <v/>
      </c>
      <c r="S115" s="32" t="str">
        <f ca="1">IF(S41&gt;0,'Periodische Zahlungen'!$K37,0)</f>
        <v/>
      </c>
      <c r="T115" s="32" t="str">
        <f ca="1">IF(T41&gt;0,'Periodische Zahlungen'!$K37,0)</f>
        <v/>
      </c>
      <c r="U115" s="32" t="str">
        <f ca="1">IF(U41&gt;0,'Periodische Zahlungen'!$K37,0)</f>
        <v/>
      </c>
      <c r="V115" s="32" t="str">
        <f ca="1">IF(V41&gt;0,'Periodische Zahlungen'!$K37,0)</f>
        <v/>
      </c>
      <c r="W115" s="32" t="str">
        <f ca="1">IF(W41&gt;0,'Periodische Zahlungen'!$K37,0)</f>
        <v/>
      </c>
      <c r="X115" s="32" t="str">
        <f ca="1">IF(X41&gt;0,'Periodische Zahlungen'!$K37,0)</f>
        <v/>
      </c>
      <c r="Y115" s="32" t="str">
        <f ca="1">IF(Y41&gt;0,'Periodische Zahlungen'!$K37,0)</f>
        <v/>
      </c>
      <c r="Z115" s="27">
        <f t="shared" ca="1" si="14"/>
        <v>0</v>
      </c>
      <c r="AA115" s="27">
        <f t="shared" ca="1" si="15"/>
        <v>0</v>
      </c>
    </row>
    <row r="116" spans="1:27">
      <c r="A116" s="31" t="str">
        <f t="shared" si="13"/>
        <v/>
      </c>
      <c r="B116" s="32" t="str">
        <f ca="1">IF(B42&gt;0,'Periodische Zahlungen'!$K38,0)</f>
        <v/>
      </c>
      <c r="C116" s="32" t="str">
        <f ca="1">IF(C42&gt;0,'Periodische Zahlungen'!$K38,0)</f>
        <v/>
      </c>
      <c r="D116" s="32" t="str">
        <f ca="1">IF(D42&gt;0,'Periodische Zahlungen'!$K38,0)</f>
        <v/>
      </c>
      <c r="E116" s="32" t="str">
        <f ca="1">IF(E42&gt;0,'Periodische Zahlungen'!$K38,0)</f>
        <v/>
      </c>
      <c r="F116" s="32" t="str">
        <f ca="1">IF(F42&gt;0,'Periodische Zahlungen'!$K38,0)</f>
        <v/>
      </c>
      <c r="G116" s="32" t="str">
        <f ca="1">IF(G42&gt;0,'Periodische Zahlungen'!$K38,0)</f>
        <v/>
      </c>
      <c r="H116" s="32" t="str">
        <f ca="1">IF(H42&gt;0,'Periodische Zahlungen'!$K38,0)</f>
        <v/>
      </c>
      <c r="I116" s="32" t="str">
        <f ca="1">IF(I42&gt;0,'Periodische Zahlungen'!$K38,0)</f>
        <v/>
      </c>
      <c r="J116" s="32" t="str">
        <f ca="1">IF(J42&gt;0,'Periodische Zahlungen'!$K38,0)</f>
        <v/>
      </c>
      <c r="K116" s="32" t="str">
        <f ca="1">IF(K42&gt;0,'Periodische Zahlungen'!$K38,0)</f>
        <v/>
      </c>
      <c r="L116" s="32" t="str">
        <f ca="1">IF(L42&gt;0,'Periodische Zahlungen'!$K38,0)</f>
        <v/>
      </c>
      <c r="M116" s="32" t="str">
        <f ca="1">IF(M42&gt;0,'Periodische Zahlungen'!$K38,0)</f>
        <v/>
      </c>
      <c r="N116" s="32" t="str">
        <f ca="1">IF(N42&gt;0,'Periodische Zahlungen'!$K38,0)</f>
        <v/>
      </c>
      <c r="O116" s="32" t="str">
        <f ca="1">IF(O42&gt;0,'Periodische Zahlungen'!$K38,0)</f>
        <v/>
      </c>
      <c r="P116" s="32" t="str">
        <f ca="1">IF(P42&gt;0,'Periodische Zahlungen'!$K38,0)</f>
        <v/>
      </c>
      <c r="Q116" s="32" t="str">
        <f ca="1">IF(Q42&gt;0,'Periodische Zahlungen'!$K38,0)</f>
        <v/>
      </c>
      <c r="R116" s="32" t="str">
        <f ca="1">IF(R42&gt;0,'Periodische Zahlungen'!$K38,0)</f>
        <v/>
      </c>
      <c r="S116" s="32" t="str">
        <f ca="1">IF(S42&gt;0,'Periodische Zahlungen'!$K38,0)</f>
        <v/>
      </c>
      <c r="T116" s="32" t="str">
        <f ca="1">IF(T42&gt;0,'Periodische Zahlungen'!$K38,0)</f>
        <v/>
      </c>
      <c r="U116" s="32" t="str">
        <f ca="1">IF(U42&gt;0,'Periodische Zahlungen'!$K38,0)</f>
        <v/>
      </c>
      <c r="V116" s="32" t="str">
        <f ca="1">IF(V42&gt;0,'Periodische Zahlungen'!$K38,0)</f>
        <v/>
      </c>
      <c r="W116" s="32" t="str">
        <f ca="1">IF(W42&gt;0,'Periodische Zahlungen'!$K38,0)</f>
        <v/>
      </c>
      <c r="X116" s="32" t="str">
        <f ca="1">IF(X42&gt;0,'Periodische Zahlungen'!$K38,0)</f>
        <v/>
      </c>
      <c r="Y116" s="32" t="str">
        <f ca="1">IF(Y42&gt;0,'Periodische Zahlungen'!$K38,0)</f>
        <v/>
      </c>
      <c r="Z116" s="27">
        <f t="shared" ca="1" si="14"/>
        <v>0</v>
      </c>
      <c r="AA116" s="27">
        <f t="shared" ca="1" si="15"/>
        <v>0</v>
      </c>
    </row>
    <row r="117" spans="1:27">
      <c r="A117" s="31" t="str">
        <f t="shared" si="13"/>
        <v/>
      </c>
      <c r="B117" s="32" t="str">
        <f ca="1">IF(B43&gt;0,'Periodische Zahlungen'!$K39,0)</f>
        <v/>
      </c>
      <c r="C117" s="32" t="str">
        <f ca="1">IF(C43&gt;0,'Periodische Zahlungen'!$K39,0)</f>
        <v/>
      </c>
      <c r="D117" s="32" t="str">
        <f ca="1">IF(D43&gt;0,'Periodische Zahlungen'!$K39,0)</f>
        <v/>
      </c>
      <c r="E117" s="32" t="str">
        <f ca="1">IF(E43&gt;0,'Periodische Zahlungen'!$K39,0)</f>
        <v/>
      </c>
      <c r="F117" s="32" t="str">
        <f ca="1">IF(F43&gt;0,'Periodische Zahlungen'!$K39,0)</f>
        <v/>
      </c>
      <c r="G117" s="32" t="str">
        <f ca="1">IF(G43&gt;0,'Periodische Zahlungen'!$K39,0)</f>
        <v/>
      </c>
      <c r="H117" s="32" t="str">
        <f ca="1">IF(H43&gt;0,'Periodische Zahlungen'!$K39,0)</f>
        <v/>
      </c>
      <c r="I117" s="32" t="str">
        <f ca="1">IF(I43&gt;0,'Periodische Zahlungen'!$K39,0)</f>
        <v/>
      </c>
      <c r="J117" s="32" t="str">
        <f ca="1">IF(J43&gt;0,'Periodische Zahlungen'!$K39,0)</f>
        <v/>
      </c>
      <c r="K117" s="32" t="str">
        <f ca="1">IF(K43&gt;0,'Periodische Zahlungen'!$K39,0)</f>
        <v/>
      </c>
      <c r="L117" s="32" t="str">
        <f ca="1">IF(L43&gt;0,'Periodische Zahlungen'!$K39,0)</f>
        <v/>
      </c>
      <c r="M117" s="32" t="str">
        <f ca="1">IF(M43&gt;0,'Periodische Zahlungen'!$K39,0)</f>
        <v/>
      </c>
      <c r="N117" s="32" t="str">
        <f ca="1">IF(N43&gt;0,'Periodische Zahlungen'!$K39,0)</f>
        <v/>
      </c>
      <c r="O117" s="32" t="str">
        <f ca="1">IF(O43&gt;0,'Periodische Zahlungen'!$K39,0)</f>
        <v/>
      </c>
      <c r="P117" s="32" t="str">
        <f ca="1">IF(P43&gt;0,'Periodische Zahlungen'!$K39,0)</f>
        <v/>
      </c>
      <c r="Q117" s="32" t="str">
        <f ca="1">IF(Q43&gt;0,'Periodische Zahlungen'!$K39,0)</f>
        <v/>
      </c>
      <c r="R117" s="32" t="str">
        <f ca="1">IF(R43&gt;0,'Periodische Zahlungen'!$K39,0)</f>
        <v/>
      </c>
      <c r="S117" s="32" t="str">
        <f ca="1">IF(S43&gt;0,'Periodische Zahlungen'!$K39,0)</f>
        <v/>
      </c>
      <c r="T117" s="32" t="str">
        <f ca="1">IF(T43&gt;0,'Periodische Zahlungen'!$K39,0)</f>
        <v/>
      </c>
      <c r="U117" s="32" t="str">
        <f ca="1">IF(U43&gt;0,'Periodische Zahlungen'!$K39,0)</f>
        <v/>
      </c>
      <c r="V117" s="32" t="str">
        <f ca="1">IF(V43&gt;0,'Periodische Zahlungen'!$K39,0)</f>
        <v/>
      </c>
      <c r="W117" s="32" t="str">
        <f ca="1">IF(W43&gt;0,'Periodische Zahlungen'!$K39,0)</f>
        <v/>
      </c>
      <c r="X117" s="32" t="str">
        <f ca="1">IF(X43&gt;0,'Periodische Zahlungen'!$K39,0)</f>
        <v/>
      </c>
      <c r="Y117" s="32" t="str">
        <f ca="1">IF(Y43&gt;0,'Periodische Zahlungen'!$K39,0)</f>
        <v/>
      </c>
      <c r="Z117" s="27">
        <f t="shared" ca="1" si="14"/>
        <v>0</v>
      </c>
      <c r="AA117" s="27">
        <f t="shared" ca="1" si="15"/>
        <v>0</v>
      </c>
    </row>
    <row r="118" spans="1:27">
      <c r="A118" s="31" t="str">
        <f t="shared" si="13"/>
        <v/>
      </c>
      <c r="B118" s="32" t="str">
        <f ca="1">IF(B44&gt;0,'Periodische Zahlungen'!$K40,0)</f>
        <v/>
      </c>
      <c r="C118" s="32" t="str">
        <f ca="1">IF(C44&gt;0,'Periodische Zahlungen'!$K40,0)</f>
        <v/>
      </c>
      <c r="D118" s="32" t="str">
        <f ca="1">IF(D44&gt;0,'Periodische Zahlungen'!$K40,0)</f>
        <v/>
      </c>
      <c r="E118" s="32" t="str">
        <f ca="1">IF(E44&gt;0,'Periodische Zahlungen'!$K40,0)</f>
        <v/>
      </c>
      <c r="F118" s="32" t="str">
        <f ca="1">IF(F44&gt;0,'Periodische Zahlungen'!$K40,0)</f>
        <v/>
      </c>
      <c r="G118" s="32" t="str">
        <f ca="1">IF(G44&gt;0,'Periodische Zahlungen'!$K40,0)</f>
        <v/>
      </c>
      <c r="H118" s="32" t="str">
        <f ca="1">IF(H44&gt;0,'Periodische Zahlungen'!$K40,0)</f>
        <v/>
      </c>
      <c r="I118" s="32" t="str">
        <f ca="1">IF(I44&gt;0,'Periodische Zahlungen'!$K40,0)</f>
        <v/>
      </c>
      <c r="J118" s="32" t="str">
        <f ca="1">IF(J44&gt;0,'Periodische Zahlungen'!$K40,0)</f>
        <v/>
      </c>
      <c r="K118" s="32" t="str">
        <f ca="1">IF(K44&gt;0,'Periodische Zahlungen'!$K40,0)</f>
        <v/>
      </c>
      <c r="L118" s="32" t="str">
        <f ca="1">IF(L44&gt;0,'Periodische Zahlungen'!$K40,0)</f>
        <v/>
      </c>
      <c r="M118" s="32" t="str">
        <f ca="1">IF(M44&gt;0,'Periodische Zahlungen'!$K40,0)</f>
        <v/>
      </c>
      <c r="N118" s="32" t="str">
        <f ca="1">IF(N44&gt;0,'Periodische Zahlungen'!$K40,0)</f>
        <v/>
      </c>
      <c r="O118" s="32" t="str">
        <f ca="1">IF(O44&gt;0,'Periodische Zahlungen'!$K40,0)</f>
        <v/>
      </c>
      <c r="P118" s="32" t="str">
        <f ca="1">IF(P44&gt;0,'Periodische Zahlungen'!$K40,0)</f>
        <v/>
      </c>
      <c r="Q118" s="32" t="str">
        <f ca="1">IF(Q44&gt;0,'Periodische Zahlungen'!$K40,0)</f>
        <v/>
      </c>
      <c r="R118" s="32" t="str">
        <f ca="1">IF(R44&gt;0,'Periodische Zahlungen'!$K40,0)</f>
        <v/>
      </c>
      <c r="S118" s="32" t="str">
        <f ca="1">IF(S44&gt;0,'Periodische Zahlungen'!$K40,0)</f>
        <v/>
      </c>
      <c r="T118" s="32" t="str">
        <f ca="1">IF(T44&gt;0,'Periodische Zahlungen'!$K40,0)</f>
        <v/>
      </c>
      <c r="U118" s="32" t="str">
        <f ca="1">IF(U44&gt;0,'Periodische Zahlungen'!$K40,0)</f>
        <v/>
      </c>
      <c r="V118" s="32" t="str">
        <f ca="1">IF(V44&gt;0,'Periodische Zahlungen'!$K40,0)</f>
        <v/>
      </c>
      <c r="W118" s="32" t="str">
        <f ca="1">IF(W44&gt;0,'Periodische Zahlungen'!$K40,0)</f>
        <v/>
      </c>
      <c r="X118" s="32" t="str">
        <f ca="1">IF(X44&gt;0,'Periodische Zahlungen'!$K40,0)</f>
        <v/>
      </c>
      <c r="Y118" s="32" t="str">
        <f ca="1">IF(Y44&gt;0,'Periodische Zahlungen'!$K40,0)</f>
        <v/>
      </c>
      <c r="Z118" s="27">
        <f t="shared" ca="1" si="14"/>
        <v>0</v>
      </c>
      <c r="AA118" s="27">
        <f t="shared" ca="1" si="15"/>
        <v>0</v>
      </c>
    </row>
    <row r="119" spans="1:27">
      <c r="A119" s="31" t="str">
        <f t="shared" si="13"/>
        <v/>
      </c>
      <c r="B119" s="32" t="str">
        <f ca="1">IF(B45&gt;0,'Periodische Zahlungen'!$K41,0)</f>
        <v/>
      </c>
      <c r="C119" s="32" t="str">
        <f ca="1">IF(C45&gt;0,'Periodische Zahlungen'!$K41,0)</f>
        <v/>
      </c>
      <c r="D119" s="32" t="str">
        <f ca="1">IF(D45&gt;0,'Periodische Zahlungen'!$K41,0)</f>
        <v/>
      </c>
      <c r="E119" s="32" t="str">
        <f ca="1">IF(E45&gt;0,'Periodische Zahlungen'!$K41,0)</f>
        <v/>
      </c>
      <c r="F119" s="32" t="str">
        <f ca="1">IF(F45&gt;0,'Periodische Zahlungen'!$K41,0)</f>
        <v/>
      </c>
      <c r="G119" s="32" t="str">
        <f ca="1">IF(G45&gt;0,'Periodische Zahlungen'!$K41,0)</f>
        <v/>
      </c>
      <c r="H119" s="32" t="str">
        <f ca="1">IF(H45&gt;0,'Periodische Zahlungen'!$K41,0)</f>
        <v/>
      </c>
      <c r="I119" s="32" t="str">
        <f ca="1">IF(I45&gt;0,'Periodische Zahlungen'!$K41,0)</f>
        <v/>
      </c>
      <c r="J119" s="32" t="str">
        <f ca="1">IF(J45&gt;0,'Periodische Zahlungen'!$K41,0)</f>
        <v/>
      </c>
      <c r="K119" s="32" t="str">
        <f ca="1">IF(K45&gt;0,'Periodische Zahlungen'!$K41,0)</f>
        <v/>
      </c>
      <c r="L119" s="32" t="str">
        <f ca="1">IF(L45&gt;0,'Periodische Zahlungen'!$K41,0)</f>
        <v/>
      </c>
      <c r="M119" s="32" t="str">
        <f ca="1">IF(M45&gt;0,'Periodische Zahlungen'!$K41,0)</f>
        <v/>
      </c>
      <c r="N119" s="32" t="str">
        <f ca="1">IF(N45&gt;0,'Periodische Zahlungen'!$K41,0)</f>
        <v/>
      </c>
      <c r="O119" s="32" t="str">
        <f ca="1">IF(O45&gt;0,'Periodische Zahlungen'!$K41,0)</f>
        <v/>
      </c>
      <c r="P119" s="32" t="str">
        <f ca="1">IF(P45&gt;0,'Periodische Zahlungen'!$K41,0)</f>
        <v/>
      </c>
      <c r="Q119" s="32" t="str">
        <f ca="1">IF(Q45&gt;0,'Periodische Zahlungen'!$K41,0)</f>
        <v/>
      </c>
      <c r="R119" s="32" t="str">
        <f ca="1">IF(R45&gt;0,'Periodische Zahlungen'!$K41,0)</f>
        <v/>
      </c>
      <c r="S119" s="32" t="str">
        <f ca="1">IF(S45&gt;0,'Periodische Zahlungen'!$K41,0)</f>
        <v/>
      </c>
      <c r="T119" s="32" t="str">
        <f ca="1">IF(T45&gt;0,'Periodische Zahlungen'!$K41,0)</f>
        <v/>
      </c>
      <c r="U119" s="32" t="str">
        <f ca="1">IF(U45&gt;0,'Periodische Zahlungen'!$K41,0)</f>
        <v/>
      </c>
      <c r="V119" s="32" t="str">
        <f ca="1">IF(V45&gt;0,'Periodische Zahlungen'!$K41,0)</f>
        <v/>
      </c>
      <c r="W119" s="32" t="str">
        <f ca="1">IF(W45&gt;0,'Periodische Zahlungen'!$K41,0)</f>
        <v/>
      </c>
      <c r="X119" s="32" t="str">
        <f ca="1">IF(X45&gt;0,'Periodische Zahlungen'!$K41,0)</f>
        <v/>
      </c>
      <c r="Y119" s="32" t="str">
        <f ca="1">IF(Y45&gt;0,'Periodische Zahlungen'!$K41,0)</f>
        <v/>
      </c>
      <c r="Z119" s="27">
        <f t="shared" ca="1" si="14"/>
        <v>0</v>
      </c>
      <c r="AA119" s="27">
        <f t="shared" ca="1" si="15"/>
        <v>0</v>
      </c>
    </row>
    <row r="120" spans="1:27">
      <c r="A120" s="31" t="str">
        <f t="shared" si="13"/>
        <v/>
      </c>
      <c r="B120" s="32" t="str">
        <f ca="1">IF(B46&gt;0,'Periodische Zahlungen'!$K42,0)</f>
        <v/>
      </c>
      <c r="C120" s="32" t="str">
        <f ca="1">IF(C46&gt;0,'Periodische Zahlungen'!$K42,0)</f>
        <v/>
      </c>
      <c r="D120" s="32" t="str">
        <f ca="1">IF(D46&gt;0,'Periodische Zahlungen'!$K42,0)</f>
        <v/>
      </c>
      <c r="E120" s="32" t="str">
        <f ca="1">IF(E46&gt;0,'Periodische Zahlungen'!$K42,0)</f>
        <v/>
      </c>
      <c r="F120" s="32" t="str">
        <f ca="1">IF(F46&gt;0,'Periodische Zahlungen'!$K42,0)</f>
        <v/>
      </c>
      <c r="G120" s="32" t="str">
        <f ca="1">IF(G46&gt;0,'Periodische Zahlungen'!$K42,0)</f>
        <v/>
      </c>
      <c r="H120" s="32" t="str">
        <f ca="1">IF(H46&gt;0,'Periodische Zahlungen'!$K42,0)</f>
        <v/>
      </c>
      <c r="I120" s="32" t="str">
        <f ca="1">IF(I46&gt;0,'Periodische Zahlungen'!$K42,0)</f>
        <v/>
      </c>
      <c r="J120" s="32" t="str">
        <f ca="1">IF(J46&gt;0,'Periodische Zahlungen'!$K42,0)</f>
        <v/>
      </c>
      <c r="K120" s="32" t="str">
        <f ca="1">IF(K46&gt;0,'Periodische Zahlungen'!$K42,0)</f>
        <v/>
      </c>
      <c r="L120" s="32" t="str">
        <f ca="1">IF(L46&gt;0,'Periodische Zahlungen'!$K42,0)</f>
        <v/>
      </c>
      <c r="M120" s="32" t="str">
        <f ca="1">IF(M46&gt;0,'Periodische Zahlungen'!$K42,0)</f>
        <v/>
      </c>
      <c r="N120" s="32" t="str">
        <f ca="1">IF(N46&gt;0,'Periodische Zahlungen'!$K42,0)</f>
        <v/>
      </c>
      <c r="O120" s="32" t="str">
        <f ca="1">IF(O46&gt;0,'Periodische Zahlungen'!$K42,0)</f>
        <v/>
      </c>
      <c r="P120" s="32" t="str">
        <f ca="1">IF(P46&gt;0,'Periodische Zahlungen'!$K42,0)</f>
        <v/>
      </c>
      <c r="Q120" s="32" t="str">
        <f ca="1">IF(Q46&gt;0,'Periodische Zahlungen'!$K42,0)</f>
        <v/>
      </c>
      <c r="R120" s="32" t="str">
        <f ca="1">IF(R46&gt;0,'Periodische Zahlungen'!$K42,0)</f>
        <v/>
      </c>
      <c r="S120" s="32" t="str">
        <f ca="1">IF(S46&gt;0,'Periodische Zahlungen'!$K42,0)</f>
        <v/>
      </c>
      <c r="T120" s="32" t="str">
        <f ca="1">IF(T46&gt;0,'Periodische Zahlungen'!$K42,0)</f>
        <v/>
      </c>
      <c r="U120" s="32" t="str">
        <f ca="1">IF(U46&gt;0,'Periodische Zahlungen'!$K42,0)</f>
        <v/>
      </c>
      <c r="V120" s="32" t="str">
        <f ca="1">IF(V46&gt;0,'Periodische Zahlungen'!$K42,0)</f>
        <v/>
      </c>
      <c r="W120" s="32" t="str">
        <f ca="1">IF(W46&gt;0,'Periodische Zahlungen'!$K42,0)</f>
        <v/>
      </c>
      <c r="X120" s="32" t="str">
        <f ca="1">IF(X46&gt;0,'Periodische Zahlungen'!$K42,0)</f>
        <v/>
      </c>
      <c r="Y120" s="32" t="str">
        <f ca="1">IF(Y46&gt;0,'Periodische Zahlungen'!$K42,0)</f>
        <v/>
      </c>
      <c r="Z120" s="27">
        <f t="shared" ca="1" si="14"/>
        <v>0</v>
      </c>
      <c r="AA120" s="27">
        <f t="shared" ca="1" si="15"/>
        <v>0</v>
      </c>
    </row>
    <row r="121" spans="1:27">
      <c r="A121" s="31" t="str">
        <f t="shared" si="13"/>
        <v/>
      </c>
      <c r="B121" s="32" t="str">
        <f ca="1">IF(B47&gt;0,'Periodische Zahlungen'!$K43,0)</f>
        <v/>
      </c>
      <c r="C121" s="32" t="str">
        <f ca="1">IF(C47&gt;0,'Periodische Zahlungen'!$K43,0)</f>
        <v/>
      </c>
      <c r="D121" s="32" t="str">
        <f ca="1">IF(D47&gt;0,'Periodische Zahlungen'!$K43,0)</f>
        <v/>
      </c>
      <c r="E121" s="32" t="str">
        <f ca="1">IF(E47&gt;0,'Periodische Zahlungen'!$K43,0)</f>
        <v/>
      </c>
      <c r="F121" s="32" t="str">
        <f ca="1">IF(F47&gt;0,'Periodische Zahlungen'!$K43,0)</f>
        <v/>
      </c>
      <c r="G121" s="32" t="str">
        <f ca="1">IF(G47&gt;0,'Periodische Zahlungen'!$K43,0)</f>
        <v/>
      </c>
      <c r="H121" s="32" t="str">
        <f ca="1">IF(H47&gt;0,'Periodische Zahlungen'!$K43,0)</f>
        <v/>
      </c>
      <c r="I121" s="32" t="str">
        <f ca="1">IF(I47&gt;0,'Periodische Zahlungen'!$K43,0)</f>
        <v/>
      </c>
      <c r="J121" s="32" t="str">
        <f ca="1">IF(J47&gt;0,'Periodische Zahlungen'!$K43,0)</f>
        <v/>
      </c>
      <c r="K121" s="32" t="str">
        <f ca="1">IF(K47&gt;0,'Periodische Zahlungen'!$K43,0)</f>
        <v/>
      </c>
      <c r="L121" s="32" t="str">
        <f ca="1">IF(L47&gt;0,'Periodische Zahlungen'!$K43,0)</f>
        <v/>
      </c>
      <c r="M121" s="32" t="str">
        <f ca="1">IF(M47&gt;0,'Periodische Zahlungen'!$K43,0)</f>
        <v/>
      </c>
      <c r="N121" s="32" t="str">
        <f ca="1">IF(N47&gt;0,'Periodische Zahlungen'!$K43,0)</f>
        <v/>
      </c>
      <c r="O121" s="32" t="str">
        <f ca="1">IF(O47&gt;0,'Periodische Zahlungen'!$K43,0)</f>
        <v/>
      </c>
      <c r="P121" s="32" t="str">
        <f ca="1">IF(P47&gt;0,'Periodische Zahlungen'!$K43,0)</f>
        <v/>
      </c>
      <c r="Q121" s="32" t="str">
        <f ca="1">IF(Q47&gt;0,'Periodische Zahlungen'!$K43,0)</f>
        <v/>
      </c>
      <c r="R121" s="32" t="str">
        <f ca="1">IF(R47&gt;0,'Periodische Zahlungen'!$K43,0)</f>
        <v/>
      </c>
      <c r="S121" s="32" t="str">
        <f ca="1">IF(S47&gt;0,'Periodische Zahlungen'!$K43,0)</f>
        <v/>
      </c>
      <c r="T121" s="32" t="str">
        <f ca="1">IF(T47&gt;0,'Periodische Zahlungen'!$K43,0)</f>
        <v/>
      </c>
      <c r="U121" s="32" t="str">
        <f ca="1">IF(U47&gt;0,'Periodische Zahlungen'!$K43,0)</f>
        <v/>
      </c>
      <c r="V121" s="32" t="str">
        <f ca="1">IF(V47&gt;0,'Periodische Zahlungen'!$K43,0)</f>
        <v/>
      </c>
      <c r="W121" s="32" t="str">
        <f ca="1">IF(W47&gt;0,'Periodische Zahlungen'!$K43,0)</f>
        <v/>
      </c>
      <c r="X121" s="32" t="str">
        <f ca="1">IF(X47&gt;0,'Periodische Zahlungen'!$K43,0)</f>
        <v/>
      </c>
      <c r="Y121" s="32" t="str">
        <f ca="1">IF(Y47&gt;0,'Periodische Zahlungen'!$K43,0)</f>
        <v/>
      </c>
      <c r="Z121" s="27">
        <f t="shared" ca="1" si="14"/>
        <v>0</v>
      </c>
      <c r="AA121" s="27">
        <f t="shared" ca="1" si="15"/>
        <v>0</v>
      </c>
    </row>
    <row r="122" spans="1:27">
      <c r="A122" s="31" t="str">
        <f t="shared" si="13"/>
        <v/>
      </c>
      <c r="B122" s="32" t="str">
        <f ca="1">IF(B48&gt;0,'Periodische Zahlungen'!$K44,0)</f>
        <v/>
      </c>
      <c r="C122" s="32" t="str">
        <f ca="1">IF(C48&gt;0,'Periodische Zahlungen'!$K44,0)</f>
        <v/>
      </c>
      <c r="D122" s="32" t="str">
        <f ca="1">IF(D48&gt;0,'Periodische Zahlungen'!$K44,0)</f>
        <v/>
      </c>
      <c r="E122" s="32" t="str">
        <f ca="1">IF(E48&gt;0,'Periodische Zahlungen'!$K44,0)</f>
        <v/>
      </c>
      <c r="F122" s="32" t="str">
        <f ca="1">IF(F48&gt;0,'Periodische Zahlungen'!$K44,0)</f>
        <v/>
      </c>
      <c r="G122" s="32" t="str">
        <f ca="1">IF(G48&gt;0,'Periodische Zahlungen'!$K44,0)</f>
        <v/>
      </c>
      <c r="H122" s="32" t="str">
        <f ca="1">IF(H48&gt;0,'Periodische Zahlungen'!$K44,0)</f>
        <v/>
      </c>
      <c r="I122" s="32" t="str">
        <f ca="1">IF(I48&gt;0,'Periodische Zahlungen'!$K44,0)</f>
        <v/>
      </c>
      <c r="J122" s="32" t="str">
        <f ca="1">IF(J48&gt;0,'Periodische Zahlungen'!$K44,0)</f>
        <v/>
      </c>
      <c r="K122" s="32" t="str">
        <f ca="1">IF(K48&gt;0,'Periodische Zahlungen'!$K44,0)</f>
        <v/>
      </c>
      <c r="L122" s="32" t="str">
        <f ca="1">IF(L48&gt;0,'Periodische Zahlungen'!$K44,0)</f>
        <v/>
      </c>
      <c r="M122" s="32" t="str">
        <f ca="1">IF(M48&gt;0,'Periodische Zahlungen'!$K44,0)</f>
        <v/>
      </c>
      <c r="N122" s="32" t="str">
        <f ca="1">IF(N48&gt;0,'Periodische Zahlungen'!$K44,0)</f>
        <v/>
      </c>
      <c r="O122" s="32" t="str">
        <f ca="1">IF(O48&gt;0,'Periodische Zahlungen'!$K44,0)</f>
        <v/>
      </c>
      <c r="P122" s="32" t="str">
        <f ca="1">IF(P48&gt;0,'Periodische Zahlungen'!$K44,0)</f>
        <v/>
      </c>
      <c r="Q122" s="32" t="str">
        <f ca="1">IF(Q48&gt;0,'Periodische Zahlungen'!$K44,0)</f>
        <v/>
      </c>
      <c r="R122" s="32" t="str">
        <f ca="1">IF(R48&gt;0,'Periodische Zahlungen'!$K44,0)</f>
        <v/>
      </c>
      <c r="S122" s="32" t="str">
        <f ca="1">IF(S48&gt;0,'Periodische Zahlungen'!$K44,0)</f>
        <v/>
      </c>
      <c r="T122" s="32" t="str">
        <f ca="1">IF(T48&gt;0,'Periodische Zahlungen'!$K44,0)</f>
        <v/>
      </c>
      <c r="U122" s="32" t="str">
        <f ca="1">IF(U48&gt;0,'Periodische Zahlungen'!$K44,0)</f>
        <v/>
      </c>
      <c r="V122" s="32" t="str">
        <f ca="1">IF(V48&gt;0,'Periodische Zahlungen'!$K44,0)</f>
        <v/>
      </c>
      <c r="W122" s="32" t="str">
        <f ca="1">IF(W48&gt;0,'Periodische Zahlungen'!$K44,0)</f>
        <v/>
      </c>
      <c r="X122" s="32" t="str">
        <f ca="1">IF(X48&gt;0,'Periodische Zahlungen'!$K44,0)</f>
        <v/>
      </c>
      <c r="Y122" s="32" t="str">
        <f ca="1">IF(Y48&gt;0,'Periodische Zahlungen'!$K44,0)</f>
        <v/>
      </c>
      <c r="Z122" s="27">
        <f t="shared" ca="1" si="14"/>
        <v>0</v>
      </c>
      <c r="AA122" s="27">
        <f t="shared" ca="1" si="15"/>
        <v>0</v>
      </c>
    </row>
    <row r="123" spans="1:27">
      <c r="A123" s="31" t="str">
        <f t="shared" si="13"/>
        <v/>
      </c>
      <c r="B123" s="32" t="str">
        <f ca="1">IF(B49&gt;0,'Periodische Zahlungen'!$K45,0)</f>
        <v/>
      </c>
      <c r="C123" s="32" t="str">
        <f ca="1">IF(C49&gt;0,'Periodische Zahlungen'!$K45,0)</f>
        <v/>
      </c>
      <c r="D123" s="32" t="str">
        <f ca="1">IF(D49&gt;0,'Periodische Zahlungen'!$K45,0)</f>
        <v/>
      </c>
      <c r="E123" s="32" t="str">
        <f ca="1">IF(E49&gt;0,'Periodische Zahlungen'!$K45,0)</f>
        <v/>
      </c>
      <c r="F123" s="32" t="str">
        <f ca="1">IF(F49&gt;0,'Periodische Zahlungen'!$K45,0)</f>
        <v/>
      </c>
      <c r="G123" s="32" t="str">
        <f ca="1">IF(G49&gt;0,'Periodische Zahlungen'!$K45,0)</f>
        <v/>
      </c>
      <c r="H123" s="32" t="str">
        <f ca="1">IF(H49&gt;0,'Periodische Zahlungen'!$K45,0)</f>
        <v/>
      </c>
      <c r="I123" s="32" t="str">
        <f ca="1">IF(I49&gt;0,'Periodische Zahlungen'!$K45,0)</f>
        <v/>
      </c>
      <c r="J123" s="32" t="str">
        <f ca="1">IF(J49&gt;0,'Periodische Zahlungen'!$K45,0)</f>
        <v/>
      </c>
      <c r="K123" s="32" t="str">
        <f ca="1">IF(K49&gt;0,'Periodische Zahlungen'!$K45,0)</f>
        <v/>
      </c>
      <c r="L123" s="32" t="str">
        <f ca="1">IF(L49&gt;0,'Periodische Zahlungen'!$K45,0)</f>
        <v/>
      </c>
      <c r="M123" s="32" t="str">
        <f ca="1">IF(M49&gt;0,'Periodische Zahlungen'!$K45,0)</f>
        <v/>
      </c>
      <c r="N123" s="32" t="str">
        <f ca="1">IF(N49&gt;0,'Periodische Zahlungen'!$K45,0)</f>
        <v/>
      </c>
      <c r="O123" s="32" t="str">
        <f ca="1">IF(O49&gt;0,'Periodische Zahlungen'!$K45,0)</f>
        <v/>
      </c>
      <c r="P123" s="32" t="str">
        <f ca="1">IF(P49&gt;0,'Periodische Zahlungen'!$K45,0)</f>
        <v/>
      </c>
      <c r="Q123" s="32" t="str">
        <f ca="1">IF(Q49&gt;0,'Periodische Zahlungen'!$K45,0)</f>
        <v/>
      </c>
      <c r="R123" s="32" t="str">
        <f ca="1">IF(R49&gt;0,'Periodische Zahlungen'!$K45,0)</f>
        <v/>
      </c>
      <c r="S123" s="32" t="str">
        <f ca="1">IF(S49&gt;0,'Periodische Zahlungen'!$K45,0)</f>
        <v/>
      </c>
      <c r="T123" s="32" t="str">
        <f ca="1">IF(T49&gt;0,'Periodische Zahlungen'!$K45,0)</f>
        <v/>
      </c>
      <c r="U123" s="32" t="str">
        <f ca="1">IF(U49&gt;0,'Periodische Zahlungen'!$K45,0)</f>
        <v/>
      </c>
      <c r="V123" s="32" t="str">
        <f ca="1">IF(V49&gt;0,'Periodische Zahlungen'!$K45,0)</f>
        <v/>
      </c>
      <c r="W123" s="32" t="str">
        <f ca="1">IF(W49&gt;0,'Periodische Zahlungen'!$K45,0)</f>
        <v/>
      </c>
      <c r="X123" s="32" t="str">
        <f ca="1">IF(X49&gt;0,'Periodische Zahlungen'!$K45,0)</f>
        <v/>
      </c>
      <c r="Y123" s="32" t="str">
        <f ca="1">IF(Y49&gt;0,'Periodische Zahlungen'!$K45,0)</f>
        <v/>
      </c>
      <c r="Z123" s="27">
        <f t="shared" ca="1" si="14"/>
        <v>0</v>
      </c>
      <c r="AA123" s="27">
        <f t="shared" ca="1" si="15"/>
        <v>0</v>
      </c>
    </row>
    <row r="124" spans="1:27">
      <c r="A124" s="31" t="str">
        <f t="shared" si="13"/>
        <v/>
      </c>
      <c r="B124" s="32" t="str">
        <f ca="1">IF(B50&gt;0,'Periodische Zahlungen'!$K46,0)</f>
        <v/>
      </c>
      <c r="C124" s="32" t="str">
        <f ca="1">IF(C50&gt;0,'Periodische Zahlungen'!$K46,0)</f>
        <v/>
      </c>
      <c r="D124" s="32" t="str">
        <f ca="1">IF(D50&gt;0,'Periodische Zahlungen'!$K46,0)</f>
        <v/>
      </c>
      <c r="E124" s="32" t="str">
        <f ca="1">IF(E50&gt;0,'Periodische Zahlungen'!$K46,0)</f>
        <v/>
      </c>
      <c r="F124" s="32" t="str">
        <f ca="1">IF(F50&gt;0,'Periodische Zahlungen'!$K46,0)</f>
        <v/>
      </c>
      <c r="G124" s="32" t="str">
        <f ca="1">IF(G50&gt;0,'Periodische Zahlungen'!$K46,0)</f>
        <v/>
      </c>
      <c r="H124" s="32" t="str">
        <f ca="1">IF(H50&gt;0,'Periodische Zahlungen'!$K46,0)</f>
        <v/>
      </c>
      <c r="I124" s="32" t="str">
        <f ca="1">IF(I50&gt;0,'Periodische Zahlungen'!$K46,0)</f>
        <v/>
      </c>
      <c r="J124" s="32" t="str">
        <f ca="1">IF(J50&gt;0,'Periodische Zahlungen'!$K46,0)</f>
        <v/>
      </c>
      <c r="K124" s="32" t="str">
        <f ca="1">IF(K50&gt;0,'Periodische Zahlungen'!$K46,0)</f>
        <v/>
      </c>
      <c r="L124" s="32" t="str">
        <f ca="1">IF(L50&gt;0,'Periodische Zahlungen'!$K46,0)</f>
        <v/>
      </c>
      <c r="M124" s="32" t="str">
        <f ca="1">IF(M50&gt;0,'Periodische Zahlungen'!$K46,0)</f>
        <v/>
      </c>
      <c r="N124" s="32" t="str">
        <f ca="1">IF(N50&gt;0,'Periodische Zahlungen'!$K46,0)</f>
        <v/>
      </c>
      <c r="O124" s="32" t="str">
        <f ca="1">IF(O50&gt;0,'Periodische Zahlungen'!$K46,0)</f>
        <v/>
      </c>
      <c r="P124" s="32" t="str">
        <f ca="1">IF(P50&gt;0,'Periodische Zahlungen'!$K46,0)</f>
        <v/>
      </c>
      <c r="Q124" s="32" t="str">
        <f ca="1">IF(Q50&gt;0,'Periodische Zahlungen'!$K46,0)</f>
        <v/>
      </c>
      <c r="R124" s="32" t="str">
        <f ca="1">IF(R50&gt;0,'Periodische Zahlungen'!$K46,0)</f>
        <v/>
      </c>
      <c r="S124" s="32" t="str">
        <f ca="1">IF(S50&gt;0,'Periodische Zahlungen'!$K46,0)</f>
        <v/>
      </c>
      <c r="T124" s="32" t="str">
        <f ca="1">IF(T50&gt;0,'Periodische Zahlungen'!$K46,0)</f>
        <v/>
      </c>
      <c r="U124" s="32" t="str">
        <f ca="1">IF(U50&gt;0,'Periodische Zahlungen'!$K46,0)</f>
        <v/>
      </c>
      <c r="V124" s="32" t="str">
        <f ca="1">IF(V50&gt;0,'Periodische Zahlungen'!$K46,0)</f>
        <v/>
      </c>
      <c r="W124" s="32" t="str">
        <f ca="1">IF(W50&gt;0,'Periodische Zahlungen'!$K46,0)</f>
        <v/>
      </c>
      <c r="X124" s="32" t="str">
        <f ca="1">IF(X50&gt;0,'Periodische Zahlungen'!$K46,0)</f>
        <v/>
      </c>
      <c r="Y124" s="32" t="str">
        <f ca="1">IF(Y50&gt;0,'Periodische Zahlungen'!$K46,0)</f>
        <v/>
      </c>
      <c r="Z124" s="27">
        <f t="shared" ca="1" si="14"/>
        <v>0</v>
      </c>
      <c r="AA124" s="27">
        <f t="shared" ca="1" si="15"/>
        <v>0</v>
      </c>
    </row>
    <row r="125" spans="1:27">
      <c r="A125" s="31" t="str">
        <f t="shared" si="13"/>
        <v/>
      </c>
      <c r="B125" s="32" t="str">
        <f ca="1">IF(B51&gt;0,'Periodische Zahlungen'!$K47,0)</f>
        <v/>
      </c>
      <c r="C125" s="32" t="str">
        <f ca="1">IF(C51&gt;0,'Periodische Zahlungen'!$K47,0)</f>
        <v/>
      </c>
      <c r="D125" s="32" t="str">
        <f ca="1">IF(D51&gt;0,'Periodische Zahlungen'!$K47,0)</f>
        <v/>
      </c>
      <c r="E125" s="32" t="str">
        <f ca="1">IF(E51&gt;0,'Periodische Zahlungen'!$K47,0)</f>
        <v/>
      </c>
      <c r="F125" s="32" t="str">
        <f ca="1">IF(F51&gt;0,'Periodische Zahlungen'!$K47,0)</f>
        <v/>
      </c>
      <c r="G125" s="32" t="str">
        <f ca="1">IF(G51&gt;0,'Periodische Zahlungen'!$K47,0)</f>
        <v/>
      </c>
      <c r="H125" s="32" t="str">
        <f ca="1">IF(H51&gt;0,'Periodische Zahlungen'!$K47,0)</f>
        <v/>
      </c>
      <c r="I125" s="32" t="str">
        <f ca="1">IF(I51&gt;0,'Periodische Zahlungen'!$K47,0)</f>
        <v/>
      </c>
      <c r="J125" s="32" t="str">
        <f ca="1">IF(J51&gt;0,'Periodische Zahlungen'!$K47,0)</f>
        <v/>
      </c>
      <c r="K125" s="32" t="str">
        <f ca="1">IF(K51&gt;0,'Periodische Zahlungen'!$K47,0)</f>
        <v/>
      </c>
      <c r="L125" s="32" t="str">
        <f ca="1">IF(L51&gt;0,'Periodische Zahlungen'!$K47,0)</f>
        <v/>
      </c>
      <c r="M125" s="32" t="str">
        <f ca="1">IF(M51&gt;0,'Periodische Zahlungen'!$K47,0)</f>
        <v/>
      </c>
      <c r="N125" s="32" t="str">
        <f ca="1">IF(N51&gt;0,'Periodische Zahlungen'!$K47,0)</f>
        <v/>
      </c>
      <c r="O125" s="32" t="str">
        <f ca="1">IF(O51&gt;0,'Periodische Zahlungen'!$K47,0)</f>
        <v/>
      </c>
      <c r="P125" s="32" t="str">
        <f ca="1">IF(P51&gt;0,'Periodische Zahlungen'!$K47,0)</f>
        <v/>
      </c>
      <c r="Q125" s="32" t="str">
        <f ca="1">IF(Q51&gt;0,'Periodische Zahlungen'!$K47,0)</f>
        <v/>
      </c>
      <c r="R125" s="32" t="str">
        <f ca="1">IF(R51&gt;0,'Periodische Zahlungen'!$K47,0)</f>
        <v/>
      </c>
      <c r="S125" s="32" t="str">
        <f ca="1">IF(S51&gt;0,'Periodische Zahlungen'!$K47,0)</f>
        <v/>
      </c>
      <c r="T125" s="32" t="str">
        <f ca="1">IF(T51&gt;0,'Periodische Zahlungen'!$K47,0)</f>
        <v/>
      </c>
      <c r="U125" s="32" t="str">
        <f ca="1">IF(U51&gt;0,'Periodische Zahlungen'!$K47,0)</f>
        <v/>
      </c>
      <c r="V125" s="32" t="str">
        <f ca="1">IF(V51&gt;0,'Periodische Zahlungen'!$K47,0)</f>
        <v/>
      </c>
      <c r="W125" s="32" t="str">
        <f ca="1">IF(W51&gt;0,'Periodische Zahlungen'!$K47,0)</f>
        <v/>
      </c>
      <c r="X125" s="32" t="str">
        <f ca="1">IF(X51&gt;0,'Periodische Zahlungen'!$K47,0)</f>
        <v/>
      </c>
      <c r="Y125" s="32" t="str">
        <f ca="1">IF(Y51&gt;0,'Periodische Zahlungen'!$K47,0)</f>
        <v/>
      </c>
      <c r="Z125" s="27">
        <f t="shared" ca="1" si="14"/>
        <v>0</v>
      </c>
      <c r="AA125" s="27">
        <f t="shared" ca="1" si="15"/>
        <v>0</v>
      </c>
    </row>
    <row r="126" spans="1:27">
      <c r="A126" s="31" t="str">
        <f t="shared" si="13"/>
        <v/>
      </c>
      <c r="B126" s="32" t="str">
        <f ca="1">IF(B52&gt;0,'Periodische Zahlungen'!$K48,0)</f>
        <v/>
      </c>
      <c r="C126" s="32" t="str">
        <f ca="1">IF(C52&gt;0,'Periodische Zahlungen'!$K48,0)</f>
        <v/>
      </c>
      <c r="D126" s="32" t="str">
        <f ca="1">IF(D52&gt;0,'Periodische Zahlungen'!$K48,0)</f>
        <v/>
      </c>
      <c r="E126" s="32" t="str">
        <f ca="1">IF(E52&gt;0,'Periodische Zahlungen'!$K48,0)</f>
        <v/>
      </c>
      <c r="F126" s="32" t="str">
        <f ca="1">IF(F52&gt;0,'Periodische Zahlungen'!$K48,0)</f>
        <v/>
      </c>
      <c r="G126" s="32" t="str">
        <f ca="1">IF(G52&gt;0,'Periodische Zahlungen'!$K48,0)</f>
        <v/>
      </c>
      <c r="H126" s="32" t="str">
        <f ca="1">IF(H52&gt;0,'Periodische Zahlungen'!$K48,0)</f>
        <v/>
      </c>
      <c r="I126" s="32" t="str">
        <f ca="1">IF(I52&gt;0,'Periodische Zahlungen'!$K48,0)</f>
        <v/>
      </c>
      <c r="J126" s="32" t="str">
        <f ca="1">IF(J52&gt;0,'Periodische Zahlungen'!$K48,0)</f>
        <v/>
      </c>
      <c r="K126" s="32" t="str">
        <f ca="1">IF(K52&gt;0,'Periodische Zahlungen'!$K48,0)</f>
        <v/>
      </c>
      <c r="L126" s="32" t="str">
        <f ca="1">IF(L52&gt;0,'Periodische Zahlungen'!$K48,0)</f>
        <v/>
      </c>
      <c r="M126" s="32" t="str">
        <f ca="1">IF(M52&gt;0,'Periodische Zahlungen'!$K48,0)</f>
        <v/>
      </c>
      <c r="N126" s="32" t="str">
        <f ca="1">IF(N52&gt;0,'Periodische Zahlungen'!$K48,0)</f>
        <v/>
      </c>
      <c r="O126" s="32" t="str">
        <f ca="1">IF(O52&gt;0,'Periodische Zahlungen'!$K48,0)</f>
        <v/>
      </c>
      <c r="P126" s="32" t="str">
        <f ca="1">IF(P52&gt;0,'Periodische Zahlungen'!$K48,0)</f>
        <v/>
      </c>
      <c r="Q126" s="32" t="str">
        <f ca="1">IF(Q52&gt;0,'Periodische Zahlungen'!$K48,0)</f>
        <v/>
      </c>
      <c r="R126" s="32" t="str">
        <f ca="1">IF(R52&gt;0,'Periodische Zahlungen'!$K48,0)</f>
        <v/>
      </c>
      <c r="S126" s="32" t="str">
        <f ca="1">IF(S52&gt;0,'Periodische Zahlungen'!$K48,0)</f>
        <v/>
      </c>
      <c r="T126" s="32" t="str">
        <f ca="1">IF(T52&gt;0,'Periodische Zahlungen'!$K48,0)</f>
        <v/>
      </c>
      <c r="U126" s="32" t="str">
        <f ca="1">IF(U52&gt;0,'Periodische Zahlungen'!$K48,0)</f>
        <v/>
      </c>
      <c r="V126" s="32" t="str">
        <f ca="1">IF(V52&gt;0,'Periodische Zahlungen'!$K48,0)</f>
        <v/>
      </c>
      <c r="W126" s="32" t="str">
        <f ca="1">IF(W52&gt;0,'Periodische Zahlungen'!$K48,0)</f>
        <v/>
      </c>
      <c r="X126" s="32" t="str">
        <f ca="1">IF(X52&gt;0,'Periodische Zahlungen'!$K48,0)</f>
        <v/>
      </c>
      <c r="Y126" s="32" t="str">
        <f ca="1">IF(Y52&gt;0,'Periodische Zahlungen'!$K48,0)</f>
        <v/>
      </c>
      <c r="Z126" s="27">
        <f t="shared" ca="1" si="14"/>
        <v>0</v>
      </c>
      <c r="AA126" s="27">
        <f t="shared" ca="1" si="15"/>
        <v>0</v>
      </c>
    </row>
    <row r="127" spans="1:27">
      <c r="A127" s="31" t="str">
        <f t="shared" si="13"/>
        <v/>
      </c>
      <c r="B127" s="32" t="str">
        <f ca="1">IF(B53&gt;0,'Periodische Zahlungen'!$K49,0)</f>
        <v/>
      </c>
      <c r="C127" s="32" t="str">
        <f ca="1">IF(C53&gt;0,'Periodische Zahlungen'!$K49,0)</f>
        <v/>
      </c>
      <c r="D127" s="32" t="str">
        <f ca="1">IF(D53&gt;0,'Periodische Zahlungen'!$K49,0)</f>
        <v/>
      </c>
      <c r="E127" s="32" t="str">
        <f ca="1">IF(E53&gt;0,'Periodische Zahlungen'!$K49,0)</f>
        <v/>
      </c>
      <c r="F127" s="32" t="str">
        <f ca="1">IF(F53&gt;0,'Periodische Zahlungen'!$K49,0)</f>
        <v/>
      </c>
      <c r="G127" s="32" t="str">
        <f ca="1">IF(G53&gt;0,'Periodische Zahlungen'!$K49,0)</f>
        <v/>
      </c>
      <c r="H127" s="32" t="str">
        <f ca="1">IF(H53&gt;0,'Periodische Zahlungen'!$K49,0)</f>
        <v/>
      </c>
      <c r="I127" s="32" t="str">
        <f ca="1">IF(I53&gt;0,'Periodische Zahlungen'!$K49,0)</f>
        <v/>
      </c>
      <c r="J127" s="32" t="str">
        <f ca="1">IF(J53&gt;0,'Periodische Zahlungen'!$K49,0)</f>
        <v/>
      </c>
      <c r="K127" s="32" t="str">
        <f ca="1">IF(K53&gt;0,'Periodische Zahlungen'!$K49,0)</f>
        <v/>
      </c>
      <c r="L127" s="32" t="str">
        <f ca="1">IF(L53&gt;0,'Periodische Zahlungen'!$K49,0)</f>
        <v/>
      </c>
      <c r="M127" s="32" t="str">
        <f ca="1">IF(M53&gt;0,'Periodische Zahlungen'!$K49,0)</f>
        <v/>
      </c>
      <c r="N127" s="32" t="str">
        <f ca="1">IF(N53&gt;0,'Periodische Zahlungen'!$K49,0)</f>
        <v/>
      </c>
      <c r="O127" s="32" t="str">
        <f ca="1">IF(O53&gt;0,'Periodische Zahlungen'!$K49,0)</f>
        <v/>
      </c>
      <c r="P127" s="32" t="str">
        <f ca="1">IF(P53&gt;0,'Periodische Zahlungen'!$K49,0)</f>
        <v/>
      </c>
      <c r="Q127" s="32" t="str">
        <f ca="1">IF(Q53&gt;0,'Periodische Zahlungen'!$K49,0)</f>
        <v/>
      </c>
      <c r="R127" s="32" t="str">
        <f ca="1">IF(R53&gt;0,'Periodische Zahlungen'!$K49,0)</f>
        <v/>
      </c>
      <c r="S127" s="32" t="str">
        <f ca="1">IF(S53&gt;0,'Periodische Zahlungen'!$K49,0)</f>
        <v/>
      </c>
      <c r="T127" s="32" t="str">
        <f ca="1">IF(T53&gt;0,'Periodische Zahlungen'!$K49,0)</f>
        <v/>
      </c>
      <c r="U127" s="32" t="str">
        <f ca="1">IF(U53&gt;0,'Periodische Zahlungen'!$K49,0)</f>
        <v/>
      </c>
      <c r="V127" s="32" t="str">
        <f ca="1">IF(V53&gt;0,'Periodische Zahlungen'!$K49,0)</f>
        <v/>
      </c>
      <c r="W127" s="32" t="str">
        <f ca="1">IF(W53&gt;0,'Periodische Zahlungen'!$K49,0)</f>
        <v/>
      </c>
      <c r="X127" s="32" t="str">
        <f ca="1">IF(X53&gt;0,'Periodische Zahlungen'!$K49,0)</f>
        <v/>
      </c>
      <c r="Y127" s="32" t="str">
        <f ca="1">IF(Y53&gt;0,'Periodische Zahlungen'!$K49,0)</f>
        <v/>
      </c>
      <c r="Z127" s="27">
        <f t="shared" ca="1" si="14"/>
        <v>0</v>
      </c>
      <c r="AA127" s="27">
        <f t="shared" ca="1" si="15"/>
        <v>0</v>
      </c>
    </row>
    <row r="128" spans="1:27">
      <c r="A128" s="31" t="str">
        <f t="shared" si="13"/>
        <v/>
      </c>
      <c r="B128" s="32" t="str">
        <f ca="1">IF(B54&gt;0,'Periodische Zahlungen'!$K50,0)</f>
        <v/>
      </c>
      <c r="C128" s="32" t="str">
        <f ca="1">IF(C54&gt;0,'Periodische Zahlungen'!$K50,0)</f>
        <v/>
      </c>
      <c r="D128" s="32" t="str">
        <f ca="1">IF(D54&gt;0,'Periodische Zahlungen'!$K50,0)</f>
        <v/>
      </c>
      <c r="E128" s="32" t="str">
        <f ca="1">IF(E54&gt;0,'Periodische Zahlungen'!$K50,0)</f>
        <v/>
      </c>
      <c r="F128" s="32" t="str">
        <f ca="1">IF(F54&gt;0,'Periodische Zahlungen'!$K50,0)</f>
        <v/>
      </c>
      <c r="G128" s="32" t="str">
        <f ca="1">IF(G54&gt;0,'Periodische Zahlungen'!$K50,0)</f>
        <v/>
      </c>
      <c r="H128" s="32" t="str">
        <f ca="1">IF(H54&gt;0,'Periodische Zahlungen'!$K50,0)</f>
        <v/>
      </c>
      <c r="I128" s="32" t="str">
        <f ca="1">IF(I54&gt;0,'Periodische Zahlungen'!$K50,0)</f>
        <v/>
      </c>
      <c r="J128" s="32" t="str">
        <f ca="1">IF(J54&gt;0,'Periodische Zahlungen'!$K50,0)</f>
        <v/>
      </c>
      <c r="K128" s="32" t="str">
        <f ca="1">IF(K54&gt;0,'Periodische Zahlungen'!$K50,0)</f>
        <v/>
      </c>
      <c r="L128" s="32" t="str">
        <f ca="1">IF(L54&gt;0,'Periodische Zahlungen'!$K50,0)</f>
        <v/>
      </c>
      <c r="M128" s="32" t="str">
        <f ca="1">IF(M54&gt;0,'Periodische Zahlungen'!$K50,0)</f>
        <v/>
      </c>
      <c r="N128" s="32" t="str">
        <f ca="1">IF(N54&gt;0,'Periodische Zahlungen'!$K50,0)</f>
        <v/>
      </c>
      <c r="O128" s="32" t="str">
        <f ca="1">IF(O54&gt;0,'Periodische Zahlungen'!$K50,0)</f>
        <v/>
      </c>
      <c r="P128" s="32" t="str">
        <f ca="1">IF(P54&gt;0,'Periodische Zahlungen'!$K50,0)</f>
        <v/>
      </c>
      <c r="Q128" s="32" t="str">
        <f ca="1">IF(Q54&gt;0,'Periodische Zahlungen'!$K50,0)</f>
        <v/>
      </c>
      <c r="R128" s="32" t="str">
        <f ca="1">IF(R54&gt;0,'Periodische Zahlungen'!$K50,0)</f>
        <v/>
      </c>
      <c r="S128" s="32" t="str">
        <f ca="1">IF(S54&gt;0,'Periodische Zahlungen'!$K50,0)</f>
        <v/>
      </c>
      <c r="T128" s="32" t="str">
        <f ca="1">IF(T54&gt;0,'Periodische Zahlungen'!$K50,0)</f>
        <v/>
      </c>
      <c r="U128" s="32" t="str">
        <f ca="1">IF(U54&gt;0,'Periodische Zahlungen'!$K50,0)</f>
        <v/>
      </c>
      <c r="V128" s="32" t="str">
        <f ca="1">IF(V54&gt;0,'Periodische Zahlungen'!$K50,0)</f>
        <v/>
      </c>
      <c r="W128" s="32" t="str">
        <f ca="1">IF(W54&gt;0,'Periodische Zahlungen'!$K50,0)</f>
        <v/>
      </c>
      <c r="X128" s="32" t="str">
        <f ca="1">IF(X54&gt;0,'Periodische Zahlungen'!$K50,0)</f>
        <v/>
      </c>
      <c r="Y128" s="32" t="str">
        <f ca="1">IF(Y54&gt;0,'Periodische Zahlungen'!$K50,0)</f>
        <v/>
      </c>
      <c r="Z128" s="27">
        <f t="shared" ca="1" si="14"/>
        <v>0</v>
      </c>
      <c r="AA128" s="27">
        <f t="shared" ca="1" si="15"/>
        <v>0</v>
      </c>
    </row>
    <row r="129" spans="1:27">
      <c r="A129" s="31" t="str">
        <f t="shared" si="13"/>
        <v/>
      </c>
      <c r="B129" s="32" t="str">
        <f ca="1">IF(B55&gt;0,'Periodische Zahlungen'!$K51,0)</f>
        <v/>
      </c>
      <c r="C129" s="32" t="str">
        <f ca="1">IF(C55&gt;0,'Periodische Zahlungen'!$K51,0)</f>
        <v/>
      </c>
      <c r="D129" s="32" t="str">
        <f ca="1">IF(D55&gt;0,'Periodische Zahlungen'!$K51,0)</f>
        <v/>
      </c>
      <c r="E129" s="32" t="str">
        <f ca="1">IF(E55&gt;0,'Periodische Zahlungen'!$K51,0)</f>
        <v/>
      </c>
      <c r="F129" s="32" t="str">
        <f ca="1">IF(F55&gt;0,'Periodische Zahlungen'!$K51,0)</f>
        <v/>
      </c>
      <c r="G129" s="32" t="str">
        <f ca="1">IF(G55&gt;0,'Periodische Zahlungen'!$K51,0)</f>
        <v/>
      </c>
      <c r="H129" s="32" t="str">
        <f ca="1">IF(H55&gt;0,'Periodische Zahlungen'!$K51,0)</f>
        <v/>
      </c>
      <c r="I129" s="32" t="str">
        <f ca="1">IF(I55&gt;0,'Periodische Zahlungen'!$K51,0)</f>
        <v/>
      </c>
      <c r="J129" s="32" t="str">
        <f ca="1">IF(J55&gt;0,'Periodische Zahlungen'!$K51,0)</f>
        <v/>
      </c>
      <c r="K129" s="32" t="str">
        <f ca="1">IF(K55&gt;0,'Periodische Zahlungen'!$K51,0)</f>
        <v/>
      </c>
      <c r="L129" s="32" t="str">
        <f ca="1">IF(L55&gt;0,'Periodische Zahlungen'!$K51,0)</f>
        <v/>
      </c>
      <c r="M129" s="32" t="str">
        <f ca="1">IF(M55&gt;0,'Periodische Zahlungen'!$K51,0)</f>
        <v/>
      </c>
      <c r="N129" s="32" t="str">
        <f ca="1">IF(N55&gt;0,'Periodische Zahlungen'!$K51,0)</f>
        <v/>
      </c>
      <c r="O129" s="32" t="str">
        <f ca="1">IF(O55&gt;0,'Periodische Zahlungen'!$K51,0)</f>
        <v/>
      </c>
      <c r="P129" s="32" t="str">
        <f ca="1">IF(P55&gt;0,'Periodische Zahlungen'!$K51,0)</f>
        <v/>
      </c>
      <c r="Q129" s="32" t="str">
        <f ca="1">IF(Q55&gt;0,'Periodische Zahlungen'!$K51,0)</f>
        <v/>
      </c>
      <c r="R129" s="32" t="str">
        <f ca="1">IF(R55&gt;0,'Periodische Zahlungen'!$K51,0)</f>
        <v/>
      </c>
      <c r="S129" s="32" t="str">
        <f ca="1">IF(S55&gt;0,'Periodische Zahlungen'!$K51,0)</f>
        <v/>
      </c>
      <c r="T129" s="32" t="str">
        <f ca="1">IF(T55&gt;0,'Periodische Zahlungen'!$K51,0)</f>
        <v/>
      </c>
      <c r="U129" s="32" t="str">
        <f ca="1">IF(U55&gt;0,'Periodische Zahlungen'!$K51,0)</f>
        <v/>
      </c>
      <c r="V129" s="32" t="str">
        <f ca="1">IF(V55&gt;0,'Periodische Zahlungen'!$K51,0)</f>
        <v/>
      </c>
      <c r="W129" s="32" t="str">
        <f ca="1">IF(W55&gt;0,'Periodische Zahlungen'!$K51,0)</f>
        <v/>
      </c>
      <c r="X129" s="32" t="str">
        <f ca="1">IF(X55&gt;0,'Periodische Zahlungen'!$K51,0)</f>
        <v/>
      </c>
      <c r="Y129" s="32" t="str">
        <f ca="1">IF(Y55&gt;0,'Periodische Zahlungen'!$K51,0)</f>
        <v/>
      </c>
      <c r="Z129" s="27">
        <f t="shared" ca="1" si="14"/>
        <v>0</v>
      </c>
      <c r="AA129" s="27">
        <f t="shared" ca="1" si="15"/>
        <v>0</v>
      </c>
    </row>
    <row r="130" spans="1:27">
      <c r="A130" s="31" t="str">
        <f t="shared" si="13"/>
        <v/>
      </c>
      <c r="B130" s="32" t="str">
        <f ca="1">IF(B56&gt;0,'Periodische Zahlungen'!$K52,0)</f>
        <v/>
      </c>
      <c r="C130" s="32" t="str">
        <f ca="1">IF(C56&gt;0,'Periodische Zahlungen'!$K52,0)</f>
        <v/>
      </c>
      <c r="D130" s="32" t="str">
        <f ca="1">IF(D56&gt;0,'Periodische Zahlungen'!$K52,0)</f>
        <v/>
      </c>
      <c r="E130" s="32" t="str">
        <f ca="1">IF(E56&gt;0,'Periodische Zahlungen'!$K52,0)</f>
        <v/>
      </c>
      <c r="F130" s="32" t="str">
        <f ca="1">IF(F56&gt;0,'Periodische Zahlungen'!$K52,0)</f>
        <v/>
      </c>
      <c r="G130" s="32" t="str">
        <f ca="1">IF(G56&gt;0,'Periodische Zahlungen'!$K52,0)</f>
        <v/>
      </c>
      <c r="H130" s="32" t="str">
        <f ca="1">IF(H56&gt;0,'Periodische Zahlungen'!$K52,0)</f>
        <v/>
      </c>
      <c r="I130" s="32" t="str">
        <f ca="1">IF(I56&gt;0,'Periodische Zahlungen'!$K52,0)</f>
        <v/>
      </c>
      <c r="J130" s="32" t="str">
        <f ca="1">IF(J56&gt;0,'Periodische Zahlungen'!$K52,0)</f>
        <v/>
      </c>
      <c r="K130" s="32" t="str">
        <f ca="1">IF(K56&gt;0,'Periodische Zahlungen'!$K52,0)</f>
        <v/>
      </c>
      <c r="L130" s="32" t="str">
        <f ca="1">IF(L56&gt;0,'Periodische Zahlungen'!$K52,0)</f>
        <v/>
      </c>
      <c r="M130" s="32" t="str">
        <f ca="1">IF(M56&gt;0,'Periodische Zahlungen'!$K52,0)</f>
        <v/>
      </c>
      <c r="N130" s="32" t="str">
        <f ca="1">IF(N56&gt;0,'Periodische Zahlungen'!$K52,0)</f>
        <v/>
      </c>
      <c r="O130" s="32" t="str">
        <f ca="1">IF(O56&gt;0,'Periodische Zahlungen'!$K52,0)</f>
        <v/>
      </c>
      <c r="P130" s="32" t="str">
        <f ca="1">IF(P56&gt;0,'Periodische Zahlungen'!$K52,0)</f>
        <v/>
      </c>
      <c r="Q130" s="32" t="str">
        <f ca="1">IF(Q56&gt;0,'Periodische Zahlungen'!$K52,0)</f>
        <v/>
      </c>
      <c r="R130" s="32" t="str">
        <f ca="1">IF(R56&gt;0,'Periodische Zahlungen'!$K52,0)</f>
        <v/>
      </c>
      <c r="S130" s="32" t="str">
        <f ca="1">IF(S56&gt;0,'Periodische Zahlungen'!$K52,0)</f>
        <v/>
      </c>
      <c r="T130" s="32" t="str">
        <f ca="1">IF(T56&gt;0,'Periodische Zahlungen'!$K52,0)</f>
        <v/>
      </c>
      <c r="U130" s="32" t="str">
        <f ca="1">IF(U56&gt;0,'Periodische Zahlungen'!$K52,0)</f>
        <v/>
      </c>
      <c r="V130" s="32" t="str">
        <f ca="1">IF(V56&gt;0,'Periodische Zahlungen'!$K52,0)</f>
        <v/>
      </c>
      <c r="W130" s="32" t="str">
        <f ca="1">IF(W56&gt;0,'Periodische Zahlungen'!$K52,0)</f>
        <v/>
      </c>
      <c r="X130" s="32" t="str">
        <f ca="1">IF(X56&gt;0,'Periodische Zahlungen'!$K52,0)</f>
        <v/>
      </c>
      <c r="Y130" s="32" t="str">
        <f ca="1">IF(Y56&gt;0,'Periodische Zahlungen'!$K52,0)</f>
        <v/>
      </c>
      <c r="Z130" s="27">
        <f t="shared" ca="1" si="14"/>
        <v>0</v>
      </c>
      <c r="AA130" s="27">
        <f t="shared" ca="1" si="15"/>
        <v>0</v>
      </c>
    </row>
    <row r="131" spans="1:27">
      <c r="A131" s="31" t="str">
        <f t="shared" si="13"/>
        <v/>
      </c>
      <c r="B131" s="32" t="str">
        <f ca="1">IF(B57&gt;0,'Periodische Zahlungen'!$K53,0)</f>
        <v/>
      </c>
      <c r="C131" s="32" t="str">
        <f ca="1">IF(C57&gt;0,'Periodische Zahlungen'!$K53,0)</f>
        <v/>
      </c>
      <c r="D131" s="32" t="str">
        <f ca="1">IF(D57&gt;0,'Periodische Zahlungen'!$K53,0)</f>
        <v/>
      </c>
      <c r="E131" s="32" t="str">
        <f ca="1">IF(E57&gt;0,'Periodische Zahlungen'!$K53,0)</f>
        <v/>
      </c>
      <c r="F131" s="32" t="str">
        <f ca="1">IF(F57&gt;0,'Periodische Zahlungen'!$K53,0)</f>
        <v/>
      </c>
      <c r="G131" s="32" t="str">
        <f ca="1">IF(G57&gt;0,'Periodische Zahlungen'!$K53,0)</f>
        <v/>
      </c>
      <c r="H131" s="32" t="str">
        <f ca="1">IF(H57&gt;0,'Periodische Zahlungen'!$K53,0)</f>
        <v/>
      </c>
      <c r="I131" s="32" t="str">
        <f ca="1">IF(I57&gt;0,'Periodische Zahlungen'!$K53,0)</f>
        <v/>
      </c>
      <c r="J131" s="32" t="str">
        <f ca="1">IF(J57&gt;0,'Periodische Zahlungen'!$K53,0)</f>
        <v/>
      </c>
      <c r="K131" s="32" t="str">
        <f ca="1">IF(K57&gt;0,'Periodische Zahlungen'!$K53,0)</f>
        <v/>
      </c>
      <c r="L131" s="32" t="str">
        <f ca="1">IF(L57&gt;0,'Periodische Zahlungen'!$K53,0)</f>
        <v/>
      </c>
      <c r="M131" s="32" t="str">
        <f ca="1">IF(M57&gt;0,'Periodische Zahlungen'!$K53,0)</f>
        <v/>
      </c>
      <c r="N131" s="32" t="str">
        <f ca="1">IF(N57&gt;0,'Periodische Zahlungen'!$K53,0)</f>
        <v/>
      </c>
      <c r="O131" s="32" t="str">
        <f ca="1">IF(O57&gt;0,'Periodische Zahlungen'!$K53,0)</f>
        <v/>
      </c>
      <c r="P131" s="32" t="str">
        <f ca="1">IF(P57&gt;0,'Periodische Zahlungen'!$K53,0)</f>
        <v/>
      </c>
      <c r="Q131" s="32" t="str">
        <f ca="1">IF(Q57&gt;0,'Periodische Zahlungen'!$K53,0)</f>
        <v/>
      </c>
      <c r="R131" s="32" t="str">
        <f ca="1">IF(R57&gt;0,'Periodische Zahlungen'!$K53,0)</f>
        <v/>
      </c>
      <c r="S131" s="32" t="str">
        <f ca="1">IF(S57&gt;0,'Periodische Zahlungen'!$K53,0)</f>
        <v/>
      </c>
      <c r="T131" s="32" t="str">
        <f ca="1">IF(T57&gt;0,'Periodische Zahlungen'!$K53,0)</f>
        <v/>
      </c>
      <c r="U131" s="32" t="str">
        <f ca="1">IF(U57&gt;0,'Periodische Zahlungen'!$K53,0)</f>
        <v/>
      </c>
      <c r="V131" s="32" t="str">
        <f ca="1">IF(V57&gt;0,'Periodische Zahlungen'!$K53,0)</f>
        <v/>
      </c>
      <c r="W131" s="32" t="str">
        <f ca="1">IF(W57&gt;0,'Periodische Zahlungen'!$K53,0)</f>
        <v/>
      </c>
      <c r="X131" s="32" t="str">
        <f ca="1">IF(X57&gt;0,'Periodische Zahlungen'!$K53,0)</f>
        <v/>
      </c>
      <c r="Y131" s="32" t="str">
        <f ca="1">IF(Y57&gt;0,'Periodische Zahlungen'!$K53,0)</f>
        <v/>
      </c>
      <c r="Z131" s="27">
        <f t="shared" ca="1" si="14"/>
        <v>0</v>
      </c>
      <c r="AA131" s="27">
        <f t="shared" ca="1" si="15"/>
        <v>0</v>
      </c>
    </row>
    <row r="132" spans="1:27">
      <c r="A132" s="31" t="str">
        <f t="shared" si="13"/>
        <v/>
      </c>
      <c r="B132" s="32" t="str">
        <f ca="1">IF(B58&gt;0,'Periodische Zahlungen'!$K54,0)</f>
        <v/>
      </c>
      <c r="C132" s="32" t="str">
        <f ca="1">IF(C58&gt;0,'Periodische Zahlungen'!$K54,0)</f>
        <v/>
      </c>
      <c r="D132" s="32" t="str">
        <f ca="1">IF(D58&gt;0,'Periodische Zahlungen'!$K54,0)</f>
        <v/>
      </c>
      <c r="E132" s="32" t="str">
        <f ca="1">IF(E58&gt;0,'Periodische Zahlungen'!$K54,0)</f>
        <v/>
      </c>
      <c r="F132" s="32" t="str">
        <f ca="1">IF(F58&gt;0,'Periodische Zahlungen'!$K54,0)</f>
        <v/>
      </c>
      <c r="G132" s="32" t="str">
        <f ca="1">IF(G58&gt;0,'Periodische Zahlungen'!$K54,0)</f>
        <v/>
      </c>
      <c r="H132" s="32" t="str">
        <f ca="1">IF(H58&gt;0,'Periodische Zahlungen'!$K54,0)</f>
        <v/>
      </c>
      <c r="I132" s="32" t="str">
        <f ca="1">IF(I58&gt;0,'Periodische Zahlungen'!$K54,0)</f>
        <v/>
      </c>
      <c r="J132" s="32" t="str">
        <f ca="1">IF(J58&gt;0,'Periodische Zahlungen'!$K54,0)</f>
        <v/>
      </c>
      <c r="K132" s="32" t="str">
        <f ca="1">IF(K58&gt;0,'Periodische Zahlungen'!$K54,0)</f>
        <v/>
      </c>
      <c r="L132" s="32" t="str">
        <f ca="1">IF(L58&gt;0,'Periodische Zahlungen'!$K54,0)</f>
        <v/>
      </c>
      <c r="M132" s="32" t="str">
        <f ca="1">IF(M58&gt;0,'Periodische Zahlungen'!$K54,0)</f>
        <v/>
      </c>
      <c r="N132" s="32" t="str">
        <f ca="1">IF(N58&gt;0,'Periodische Zahlungen'!$K54,0)</f>
        <v/>
      </c>
      <c r="O132" s="32" t="str">
        <f ca="1">IF(O58&gt;0,'Periodische Zahlungen'!$K54,0)</f>
        <v/>
      </c>
      <c r="P132" s="32" t="str">
        <f ca="1">IF(P58&gt;0,'Periodische Zahlungen'!$K54,0)</f>
        <v/>
      </c>
      <c r="Q132" s="32" t="str">
        <f ca="1">IF(Q58&gt;0,'Periodische Zahlungen'!$K54,0)</f>
        <v/>
      </c>
      <c r="R132" s="32" t="str">
        <f ca="1">IF(R58&gt;0,'Periodische Zahlungen'!$K54,0)</f>
        <v/>
      </c>
      <c r="S132" s="32" t="str">
        <f ca="1">IF(S58&gt;0,'Periodische Zahlungen'!$K54,0)</f>
        <v/>
      </c>
      <c r="T132" s="32" t="str">
        <f ca="1">IF(T58&gt;0,'Periodische Zahlungen'!$K54,0)</f>
        <v/>
      </c>
      <c r="U132" s="32" t="str">
        <f ca="1">IF(U58&gt;0,'Periodische Zahlungen'!$K54,0)</f>
        <v/>
      </c>
      <c r="V132" s="32" t="str">
        <f ca="1">IF(V58&gt;0,'Periodische Zahlungen'!$K54,0)</f>
        <v/>
      </c>
      <c r="W132" s="32" t="str">
        <f ca="1">IF(W58&gt;0,'Periodische Zahlungen'!$K54,0)</f>
        <v/>
      </c>
      <c r="X132" s="32" t="str">
        <f ca="1">IF(X58&gt;0,'Periodische Zahlungen'!$K54,0)</f>
        <v/>
      </c>
      <c r="Y132" s="32" t="str">
        <f ca="1">IF(Y58&gt;0,'Periodische Zahlungen'!$K54,0)</f>
        <v/>
      </c>
      <c r="Z132" s="27">
        <f t="shared" ca="1" si="14"/>
        <v>0</v>
      </c>
      <c r="AA132" s="27">
        <f t="shared" ca="1" si="15"/>
        <v>0</v>
      </c>
    </row>
    <row r="133" spans="1:27">
      <c r="A133" s="31" t="str">
        <f t="shared" si="13"/>
        <v/>
      </c>
      <c r="B133" s="32" t="str">
        <f ca="1">IF(B59&gt;0,'Periodische Zahlungen'!$K55,0)</f>
        <v/>
      </c>
      <c r="C133" s="32" t="str">
        <f ca="1">IF(C59&gt;0,'Periodische Zahlungen'!$K55,0)</f>
        <v/>
      </c>
      <c r="D133" s="32" t="str">
        <f ca="1">IF(D59&gt;0,'Periodische Zahlungen'!$K55,0)</f>
        <v/>
      </c>
      <c r="E133" s="32" t="str">
        <f ca="1">IF(E59&gt;0,'Periodische Zahlungen'!$K55,0)</f>
        <v/>
      </c>
      <c r="F133" s="32" t="str">
        <f ca="1">IF(F59&gt;0,'Periodische Zahlungen'!$K55,0)</f>
        <v/>
      </c>
      <c r="G133" s="32" t="str">
        <f ca="1">IF(G59&gt;0,'Periodische Zahlungen'!$K55,0)</f>
        <v/>
      </c>
      <c r="H133" s="32" t="str">
        <f ca="1">IF(H59&gt;0,'Periodische Zahlungen'!$K55,0)</f>
        <v/>
      </c>
      <c r="I133" s="32" t="str">
        <f ca="1">IF(I59&gt;0,'Periodische Zahlungen'!$K55,0)</f>
        <v/>
      </c>
      <c r="J133" s="32" t="str">
        <f ca="1">IF(J59&gt;0,'Periodische Zahlungen'!$K55,0)</f>
        <v/>
      </c>
      <c r="K133" s="32" t="str">
        <f ca="1">IF(K59&gt;0,'Periodische Zahlungen'!$K55,0)</f>
        <v/>
      </c>
      <c r="L133" s="32" t="str">
        <f ca="1">IF(L59&gt;0,'Periodische Zahlungen'!$K55,0)</f>
        <v/>
      </c>
      <c r="M133" s="32" t="str">
        <f ca="1">IF(M59&gt;0,'Periodische Zahlungen'!$K55,0)</f>
        <v/>
      </c>
      <c r="N133" s="32" t="str">
        <f ca="1">IF(N59&gt;0,'Periodische Zahlungen'!$K55,0)</f>
        <v/>
      </c>
      <c r="O133" s="32" t="str">
        <f ca="1">IF(O59&gt;0,'Periodische Zahlungen'!$K55,0)</f>
        <v/>
      </c>
      <c r="P133" s="32" t="str">
        <f ca="1">IF(P59&gt;0,'Periodische Zahlungen'!$K55,0)</f>
        <v/>
      </c>
      <c r="Q133" s="32" t="str">
        <f ca="1">IF(Q59&gt;0,'Periodische Zahlungen'!$K55,0)</f>
        <v/>
      </c>
      <c r="R133" s="32" t="str">
        <f ca="1">IF(R59&gt;0,'Periodische Zahlungen'!$K55,0)</f>
        <v/>
      </c>
      <c r="S133" s="32" t="str">
        <f ca="1">IF(S59&gt;0,'Periodische Zahlungen'!$K55,0)</f>
        <v/>
      </c>
      <c r="T133" s="32" t="str">
        <f ca="1">IF(T59&gt;0,'Periodische Zahlungen'!$K55,0)</f>
        <v/>
      </c>
      <c r="U133" s="32" t="str">
        <f ca="1">IF(U59&gt;0,'Periodische Zahlungen'!$K55,0)</f>
        <v/>
      </c>
      <c r="V133" s="32" t="str">
        <f ca="1">IF(V59&gt;0,'Periodische Zahlungen'!$K55,0)</f>
        <v/>
      </c>
      <c r="W133" s="32" t="str">
        <f ca="1">IF(W59&gt;0,'Periodische Zahlungen'!$K55,0)</f>
        <v/>
      </c>
      <c r="X133" s="32" t="str">
        <f ca="1">IF(X59&gt;0,'Periodische Zahlungen'!$K55,0)</f>
        <v/>
      </c>
      <c r="Y133" s="32" t="str">
        <f ca="1">IF(Y59&gt;0,'Periodische Zahlungen'!$K55,0)</f>
        <v/>
      </c>
      <c r="Z133" s="27">
        <f t="shared" ca="1" si="14"/>
        <v>0</v>
      </c>
      <c r="AA133" s="27">
        <f t="shared" ca="1" si="15"/>
        <v>0</v>
      </c>
    </row>
    <row r="134" spans="1:27">
      <c r="A134" s="31" t="str">
        <f t="shared" si="13"/>
        <v/>
      </c>
      <c r="B134" s="32" t="str">
        <f ca="1">IF(B60&gt;0,'Periodische Zahlungen'!$K56,0)</f>
        <v/>
      </c>
      <c r="C134" s="32" t="str">
        <f ca="1">IF(C60&gt;0,'Periodische Zahlungen'!$K56,0)</f>
        <v/>
      </c>
      <c r="D134" s="32" t="str">
        <f ca="1">IF(D60&gt;0,'Periodische Zahlungen'!$K56,0)</f>
        <v/>
      </c>
      <c r="E134" s="32" t="str">
        <f ca="1">IF(E60&gt;0,'Periodische Zahlungen'!$K56,0)</f>
        <v/>
      </c>
      <c r="F134" s="32" t="str">
        <f ca="1">IF(F60&gt;0,'Periodische Zahlungen'!$K56,0)</f>
        <v/>
      </c>
      <c r="G134" s="32" t="str">
        <f ca="1">IF(G60&gt;0,'Periodische Zahlungen'!$K56,0)</f>
        <v/>
      </c>
      <c r="H134" s="32" t="str">
        <f ca="1">IF(H60&gt;0,'Periodische Zahlungen'!$K56,0)</f>
        <v/>
      </c>
      <c r="I134" s="32" t="str">
        <f ca="1">IF(I60&gt;0,'Periodische Zahlungen'!$K56,0)</f>
        <v/>
      </c>
      <c r="J134" s="32" t="str">
        <f ca="1">IF(J60&gt;0,'Periodische Zahlungen'!$K56,0)</f>
        <v/>
      </c>
      <c r="K134" s="32" t="str">
        <f ca="1">IF(K60&gt;0,'Periodische Zahlungen'!$K56,0)</f>
        <v/>
      </c>
      <c r="L134" s="32" t="str">
        <f ca="1">IF(L60&gt;0,'Periodische Zahlungen'!$K56,0)</f>
        <v/>
      </c>
      <c r="M134" s="32" t="str">
        <f ca="1">IF(M60&gt;0,'Periodische Zahlungen'!$K56,0)</f>
        <v/>
      </c>
      <c r="N134" s="32" t="str">
        <f ca="1">IF(N60&gt;0,'Periodische Zahlungen'!$K56,0)</f>
        <v/>
      </c>
      <c r="O134" s="32" t="str">
        <f ca="1">IF(O60&gt;0,'Periodische Zahlungen'!$K56,0)</f>
        <v/>
      </c>
      <c r="P134" s="32" t="str">
        <f ca="1">IF(P60&gt;0,'Periodische Zahlungen'!$K56,0)</f>
        <v/>
      </c>
      <c r="Q134" s="32" t="str">
        <f ca="1">IF(Q60&gt;0,'Periodische Zahlungen'!$K56,0)</f>
        <v/>
      </c>
      <c r="R134" s="32" t="str">
        <f ca="1">IF(R60&gt;0,'Periodische Zahlungen'!$K56,0)</f>
        <v/>
      </c>
      <c r="S134" s="32" t="str">
        <f ca="1">IF(S60&gt;0,'Periodische Zahlungen'!$K56,0)</f>
        <v/>
      </c>
      <c r="T134" s="32" t="str">
        <f ca="1">IF(T60&gt;0,'Periodische Zahlungen'!$K56,0)</f>
        <v/>
      </c>
      <c r="U134" s="32" t="str">
        <f ca="1">IF(U60&gt;0,'Periodische Zahlungen'!$K56,0)</f>
        <v/>
      </c>
      <c r="V134" s="32" t="str">
        <f ca="1">IF(V60&gt;0,'Periodische Zahlungen'!$K56,0)</f>
        <v/>
      </c>
      <c r="W134" s="32" t="str">
        <f ca="1">IF(W60&gt;0,'Periodische Zahlungen'!$K56,0)</f>
        <v/>
      </c>
      <c r="X134" s="32" t="str">
        <f ca="1">IF(X60&gt;0,'Periodische Zahlungen'!$K56,0)</f>
        <v/>
      </c>
      <c r="Y134" s="32" t="str">
        <f ca="1">IF(Y60&gt;0,'Periodische Zahlungen'!$K56,0)</f>
        <v/>
      </c>
      <c r="Z134" s="27">
        <f t="shared" ca="1" si="14"/>
        <v>0</v>
      </c>
      <c r="AA134" s="27">
        <f t="shared" ca="1" si="15"/>
        <v>0</v>
      </c>
    </row>
    <row r="135" spans="1:27">
      <c r="A135" s="31" t="str">
        <f t="shared" si="13"/>
        <v/>
      </c>
      <c r="B135" s="32" t="str">
        <f ca="1">IF(B61&gt;0,'Periodische Zahlungen'!$K57,0)</f>
        <v/>
      </c>
      <c r="C135" s="32" t="str">
        <f ca="1">IF(C61&gt;0,'Periodische Zahlungen'!$K57,0)</f>
        <v/>
      </c>
      <c r="D135" s="32" t="str">
        <f ca="1">IF(D61&gt;0,'Periodische Zahlungen'!$K57,0)</f>
        <v/>
      </c>
      <c r="E135" s="32" t="str">
        <f ca="1">IF(E61&gt;0,'Periodische Zahlungen'!$K57,0)</f>
        <v/>
      </c>
      <c r="F135" s="32" t="str">
        <f ca="1">IF(F61&gt;0,'Periodische Zahlungen'!$K57,0)</f>
        <v/>
      </c>
      <c r="G135" s="32" t="str">
        <f ca="1">IF(G61&gt;0,'Periodische Zahlungen'!$K57,0)</f>
        <v/>
      </c>
      <c r="H135" s="32" t="str">
        <f ca="1">IF(H61&gt;0,'Periodische Zahlungen'!$K57,0)</f>
        <v/>
      </c>
      <c r="I135" s="32" t="str">
        <f ca="1">IF(I61&gt;0,'Periodische Zahlungen'!$K57,0)</f>
        <v/>
      </c>
      <c r="J135" s="32" t="str">
        <f ca="1">IF(J61&gt;0,'Periodische Zahlungen'!$K57,0)</f>
        <v/>
      </c>
      <c r="K135" s="32" t="str">
        <f ca="1">IF(K61&gt;0,'Periodische Zahlungen'!$K57,0)</f>
        <v/>
      </c>
      <c r="L135" s="32" t="str">
        <f ca="1">IF(L61&gt;0,'Periodische Zahlungen'!$K57,0)</f>
        <v/>
      </c>
      <c r="M135" s="32" t="str">
        <f ca="1">IF(M61&gt;0,'Periodische Zahlungen'!$K57,0)</f>
        <v/>
      </c>
      <c r="N135" s="32" t="str">
        <f ca="1">IF(N61&gt;0,'Periodische Zahlungen'!$K57,0)</f>
        <v/>
      </c>
      <c r="O135" s="32" t="str">
        <f ca="1">IF(O61&gt;0,'Periodische Zahlungen'!$K57,0)</f>
        <v/>
      </c>
      <c r="P135" s="32" t="str">
        <f ca="1">IF(P61&gt;0,'Periodische Zahlungen'!$K57,0)</f>
        <v/>
      </c>
      <c r="Q135" s="32" t="str">
        <f ca="1">IF(Q61&gt;0,'Periodische Zahlungen'!$K57,0)</f>
        <v/>
      </c>
      <c r="R135" s="32" t="str">
        <f ca="1">IF(R61&gt;0,'Periodische Zahlungen'!$K57,0)</f>
        <v/>
      </c>
      <c r="S135" s="32" t="str">
        <f ca="1">IF(S61&gt;0,'Periodische Zahlungen'!$K57,0)</f>
        <v/>
      </c>
      <c r="T135" s="32" t="str">
        <f ca="1">IF(T61&gt;0,'Periodische Zahlungen'!$K57,0)</f>
        <v/>
      </c>
      <c r="U135" s="32" t="str">
        <f ca="1">IF(U61&gt;0,'Periodische Zahlungen'!$K57,0)</f>
        <v/>
      </c>
      <c r="V135" s="32" t="str">
        <f ca="1">IF(V61&gt;0,'Periodische Zahlungen'!$K57,0)</f>
        <v/>
      </c>
      <c r="W135" s="32" t="str">
        <f ca="1">IF(W61&gt;0,'Periodische Zahlungen'!$K57,0)</f>
        <v/>
      </c>
      <c r="X135" s="32" t="str">
        <f ca="1">IF(X61&gt;0,'Periodische Zahlungen'!$K57,0)</f>
        <v/>
      </c>
      <c r="Y135" s="32" t="str">
        <f ca="1">IF(Y61&gt;0,'Periodische Zahlungen'!$K57,0)</f>
        <v/>
      </c>
      <c r="Z135" s="27">
        <f t="shared" ca="1" si="14"/>
        <v>0</v>
      </c>
      <c r="AA135" s="27">
        <f t="shared" ca="1" si="15"/>
        <v>0</v>
      </c>
    </row>
    <row r="136" spans="1:27">
      <c r="A136" s="31" t="str">
        <f t="shared" si="13"/>
        <v/>
      </c>
      <c r="B136" s="32" t="str">
        <f ca="1">IF(B62&gt;0,'Periodische Zahlungen'!$K58,0)</f>
        <v/>
      </c>
      <c r="C136" s="32" t="str">
        <f ca="1">IF(C62&gt;0,'Periodische Zahlungen'!$K58,0)</f>
        <v/>
      </c>
      <c r="D136" s="32" t="str">
        <f ca="1">IF(D62&gt;0,'Periodische Zahlungen'!$K58,0)</f>
        <v/>
      </c>
      <c r="E136" s="32" t="str">
        <f ca="1">IF(E62&gt;0,'Periodische Zahlungen'!$K58,0)</f>
        <v/>
      </c>
      <c r="F136" s="32" t="str">
        <f ca="1">IF(F62&gt;0,'Periodische Zahlungen'!$K58,0)</f>
        <v/>
      </c>
      <c r="G136" s="32" t="str">
        <f ca="1">IF(G62&gt;0,'Periodische Zahlungen'!$K58,0)</f>
        <v/>
      </c>
      <c r="H136" s="32" t="str">
        <f ca="1">IF(H62&gt;0,'Periodische Zahlungen'!$K58,0)</f>
        <v/>
      </c>
      <c r="I136" s="32" t="str">
        <f ca="1">IF(I62&gt;0,'Periodische Zahlungen'!$K58,0)</f>
        <v/>
      </c>
      <c r="J136" s="32" t="str">
        <f ca="1">IF(J62&gt;0,'Periodische Zahlungen'!$K58,0)</f>
        <v/>
      </c>
      <c r="K136" s="32" t="str">
        <f ca="1">IF(K62&gt;0,'Periodische Zahlungen'!$K58,0)</f>
        <v/>
      </c>
      <c r="L136" s="32" t="str">
        <f ca="1">IF(L62&gt;0,'Periodische Zahlungen'!$K58,0)</f>
        <v/>
      </c>
      <c r="M136" s="32" t="str">
        <f ca="1">IF(M62&gt;0,'Periodische Zahlungen'!$K58,0)</f>
        <v/>
      </c>
      <c r="N136" s="32" t="str">
        <f ca="1">IF(N62&gt;0,'Periodische Zahlungen'!$K58,0)</f>
        <v/>
      </c>
      <c r="O136" s="32" t="str">
        <f ca="1">IF(O62&gt;0,'Periodische Zahlungen'!$K58,0)</f>
        <v/>
      </c>
      <c r="P136" s="32" t="str">
        <f ca="1">IF(P62&gt;0,'Periodische Zahlungen'!$K58,0)</f>
        <v/>
      </c>
      <c r="Q136" s="32" t="str">
        <f ca="1">IF(Q62&gt;0,'Periodische Zahlungen'!$K58,0)</f>
        <v/>
      </c>
      <c r="R136" s="32" t="str">
        <f ca="1">IF(R62&gt;0,'Periodische Zahlungen'!$K58,0)</f>
        <v/>
      </c>
      <c r="S136" s="32" t="str">
        <f ca="1">IF(S62&gt;0,'Periodische Zahlungen'!$K58,0)</f>
        <v/>
      </c>
      <c r="T136" s="32" t="str">
        <f ca="1">IF(T62&gt;0,'Periodische Zahlungen'!$K58,0)</f>
        <v/>
      </c>
      <c r="U136" s="32" t="str">
        <f ca="1">IF(U62&gt;0,'Periodische Zahlungen'!$K58,0)</f>
        <v/>
      </c>
      <c r="V136" s="32" t="str">
        <f ca="1">IF(V62&gt;0,'Periodische Zahlungen'!$K58,0)</f>
        <v/>
      </c>
      <c r="W136" s="32" t="str">
        <f ca="1">IF(W62&gt;0,'Periodische Zahlungen'!$K58,0)</f>
        <v/>
      </c>
      <c r="X136" s="32" t="str">
        <f ca="1">IF(X62&gt;0,'Periodische Zahlungen'!$K58,0)</f>
        <v/>
      </c>
      <c r="Y136" s="32" t="str">
        <f ca="1">IF(Y62&gt;0,'Periodische Zahlungen'!$K58,0)</f>
        <v/>
      </c>
      <c r="Z136" s="27">
        <f t="shared" ca="1" si="14"/>
        <v>0</v>
      </c>
      <c r="AA136" s="27">
        <f t="shared" ca="1" si="15"/>
        <v>0</v>
      </c>
    </row>
    <row r="137" spans="1:27">
      <c r="A137" s="31" t="str">
        <f t="shared" si="13"/>
        <v/>
      </c>
      <c r="B137" s="32" t="str">
        <f ca="1">IF(B63&gt;0,'Periodische Zahlungen'!$K59,0)</f>
        <v/>
      </c>
      <c r="C137" s="32" t="str">
        <f ca="1">IF(C63&gt;0,'Periodische Zahlungen'!$K59,0)</f>
        <v/>
      </c>
      <c r="D137" s="32" t="str">
        <f ca="1">IF(D63&gt;0,'Periodische Zahlungen'!$K59,0)</f>
        <v/>
      </c>
      <c r="E137" s="32" t="str">
        <f ca="1">IF(E63&gt;0,'Periodische Zahlungen'!$K59,0)</f>
        <v/>
      </c>
      <c r="F137" s="32" t="str">
        <f ca="1">IF(F63&gt;0,'Periodische Zahlungen'!$K59,0)</f>
        <v/>
      </c>
      <c r="G137" s="32" t="str">
        <f ca="1">IF(G63&gt;0,'Periodische Zahlungen'!$K59,0)</f>
        <v/>
      </c>
      <c r="H137" s="32" t="str">
        <f ca="1">IF(H63&gt;0,'Periodische Zahlungen'!$K59,0)</f>
        <v/>
      </c>
      <c r="I137" s="32" t="str">
        <f ca="1">IF(I63&gt;0,'Periodische Zahlungen'!$K59,0)</f>
        <v/>
      </c>
      <c r="J137" s="32" t="str">
        <f ca="1">IF(J63&gt;0,'Periodische Zahlungen'!$K59,0)</f>
        <v/>
      </c>
      <c r="K137" s="32" t="str">
        <f ca="1">IF(K63&gt;0,'Periodische Zahlungen'!$K59,0)</f>
        <v/>
      </c>
      <c r="L137" s="32" t="str">
        <f ca="1">IF(L63&gt;0,'Periodische Zahlungen'!$K59,0)</f>
        <v/>
      </c>
      <c r="M137" s="32" t="str">
        <f ca="1">IF(M63&gt;0,'Periodische Zahlungen'!$K59,0)</f>
        <v/>
      </c>
      <c r="N137" s="32" t="str">
        <f ca="1">IF(N63&gt;0,'Periodische Zahlungen'!$K59,0)</f>
        <v/>
      </c>
      <c r="O137" s="32" t="str">
        <f ca="1">IF(O63&gt;0,'Periodische Zahlungen'!$K59,0)</f>
        <v/>
      </c>
      <c r="P137" s="32" t="str">
        <f ca="1">IF(P63&gt;0,'Periodische Zahlungen'!$K59,0)</f>
        <v/>
      </c>
      <c r="Q137" s="32" t="str">
        <f ca="1">IF(Q63&gt;0,'Periodische Zahlungen'!$K59,0)</f>
        <v/>
      </c>
      <c r="R137" s="32" t="str">
        <f ca="1">IF(R63&gt;0,'Periodische Zahlungen'!$K59,0)</f>
        <v/>
      </c>
      <c r="S137" s="32" t="str">
        <f ca="1">IF(S63&gt;0,'Periodische Zahlungen'!$K59,0)</f>
        <v/>
      </c>
      <c r="T137" s="32" t="str">
        <f ca="1">IF(T63&gt;0,'Periodische Zahlungen'!$K59,0)</f>
        <v/>
      </c>
      <c r="U137" s="32" t="str">
        <f ca="1">IF(U63&gt;0,'Periodische Zahlungen'!$K59,0)</f>
        <v/>
      </c>
      <c r="V137" s="32" t="str">
        <f ca="1">IF(V63&gt;0,'Periodische Zahlungen'!$K59,0)</f>
        <v/>
      </c>
      <c r="W137" s="32" t="str">
        <f ca="1">IF(W63&gt;0,'Periodische Zahlungen'!$K59,0)</f>
        <v/>
      </c>
      <c r="X137" s="32" t="str">
        <f ca="1">IF(X63&gt;0,'Periodische Zahlungen'!$K59,0)</f>
        <v/>
      </c>
      <c r="Y137" s="32" t="str">
        <f ca="1">IF(Y63&gt;0,'Periodische Zahlungen'!$K59,0)</f>
        <v/>
      </c>
      <c r="Z137" s="27">
        <f t="shared" ca="1" si="14"/>
        <v>0</v>
      </c>
      <c r="AA137" s="27">
        <f t="shared" ca="1" si="15"/>
        <v>0</v>
      </c>
    </row>
    <row r="138" spans="1:27">
      <c r="A138" s="31" t="str">
        <f t="shared" si="13"/>
        <v/>
      </c>
      <c r="B138" s="32" t="str">
        <f ca="1">IF(B64&gt;0,'Periodische Zahlungen'!$K60,0)</f>
        <v/>
      </c>
      <c r="C138" s="32" t="str">
        <f ca="1">IF(C64&gt;0,'Periodische Zahlungen'!$K60,0)</f>
        <v/>
      </c>
      <c r="D138" s="32" t="str">
        <f ca="1">IF(D64&gt;0,'Periodische Zahlungen'!$K60,0)</f>
        <v/>
      </c>
      <c r="E138" s="32" t="str">
        <f ca="1">IF(E64&gt;0,'Periodische Zahlungen'!$K60,0)</f>
        <v/>
      </c>
      <c r="F138" s="32" t="str">
        <f ca="1">IF(F64&gt;0,'Periodische Zahlungen'!$K60,0)</f>
        <v/>
      </c>
      <c r="G138" s="32" t="str">
        <f ca="1">IF(G64&gt;0,'Periodische Zahlungen'!$K60,0)</f>
        <v/>
      </c>
      <c r="H138" s="32" t="str">
        <f ca="1">IF(H64&gt;0,'Periodische Zahlungen'!$K60,0)</f>
        <v/>
      </c>
      <c r="I138" s="32" t="str">
        <f ca="1">IF(I64&gt;0,'Periodische Zahlungen'!$K60,0)</f>
        <v/>
      </c>
      <c r="J138" s="32" t="str">
        <f ca="1">IF(J64&gt;0,'Periodische Zahlungen'!$K60,0)</f>
        <v/>
      </c>
      <c r="K138" s="32" t="str">
        <f ca="1">IF(K64&gt;0,'Periodische Zahlungen'!$K60,0)</f>
        <v/>
      </c>
      <c r="L138" s="32" t="str">
        <f ca="1">IF(L64&gt;0,'Periodische Zahlungen'!$K60,0)</f>
        <v/>
      </c>
      <c r="M138" s="32" t="str">
        <f ca="1">IF(M64&gt;0,'Periodische Zahlungen'!$K60,0)</f>
        <v/>
      </c>
      <c r="N138" s="32" t="str">
        <f ca="1">IF(N64&gt;0,'Periodische Zahlungen'!$K60,0)</f>
        <v/>
      </c>
      <c r="O138" s="32" t="str">
        <f ca="1">IF(O64&gt;0,'Periodische Zahlungen'!$K60,0)</f>
        <v/>
      </c>
      <c r="P138" s="32" t="str">
        <f ca="1">IF(P64&gt;0,'Periodische Zahlungen'!$K60,0)</f>
        <v/>
      </c>
      <c r="Q138" s="32" t="str">
        <f ca="1">IF(Q64&gt;0,'Periodische Zahlungen'!$K60,0)</f>
        <v/>
      </c>
      <c r="R138" s="32" t="str">
        <f ca="1">IF(R64&gt;0,'Periodische Zahlungen'!$K60,0)</f>
        <v/>
      </c>
      <c r="S138" s="32" t="str">
        <f ca="1">IF(S64&gt;0,'Periodische Zahlungen'!$K60,0)</f>
        <v/>
      </c>
      <c r="T138" s="32" t="str">
        <f ca="1">IF(T64&gt;0,'Periodische Zahlungen'!$K60,0)</f>
        <v/>
      </c>
      <c r="U138" s="32" t="str">
        <f ca="1">IF(U64&gt;0,'Periodische Zahlungen'!$K60,0)</f>
        <v/>
      </c>
      <c r="V138" s="32" t="str">
        <f ca="1">IF(V64&gt;0,'Periodische Zahlungen'!$K60,0)</f>
        <v/>
      </c>
      <c r="W138" s="32" t="str">
        <f ca="1">IF(W64&gt;0,'Periodische Zahlungen'!$K60,0)</f>
        <v/>
      </c>
      <c r="X138" s="32" t="str">
        <f ca="1">IF(X64&gt;0,'Periodische Zahlungen'!$K60,0)</f>
        <v/>
      </c>
      <c r="Y138" s="32" t="str">
        <f ca="1">IF(Y64&gt;0,'Periodische Zahlungen'!$K60,0)</f>
        <v/>
      </c>
      <c r="Z138" s="27">
        <f t="shared" ca="1" si="14"/>
        <v>0</v>
      </c>
      <c r="AA138" s="27">
        <f t="shared" ca="1" si="15"/>
        <v>0</v>
      </c>
    </row>
    <row r="139" spans="1:27">
      <c r="A139" s="31" t="str">
        <f t="shared" si="13"/>
        <v/>
      </c>
      <c r="B139" s="32" t="str">
        <f ca="1">IF(B65&gt;0,'Periodische Zahlungen'!$K61,0)</f>
        <v/>
      </c>
      <c r="C139" s="32" t="str">
        <f ca="1">IF(C65&gt;0,'Periodische Zahlungen'!$K61,0)</f>
        <v/>
      </c>
      <c r="D139" s="32" t="str">
        <f ca="1">IF(D65&gt;0,'Periodische Zahlungen'!$K61,0)</f>
        <v/>
      </c>
      <c r="E139" s="32" t="str">
        <f ca="1">IF(E65&gt;0,'Periodische Zahlungen'!$K61,0)</f>
        <v/>
      </c>
      <c r="F139" s="32" t="str">
        <f ca="1">IF(F65&gt;0,'Periodische Zahlungen'!$K61,0)</f>
        <v/>
      </c>
      <c r="G139" s="32" t="str">
        <f ca="1">IF(G65&gt;0,'Periodische Zahlungen'!$K61,0)</f>
        <v/>
      </c>
      <c r="H139" s="32" t="str">
        <f ca="1">IF(H65&gt;0,'Periodische Zahlungen'!$K61,0)</f>
        <v/>
      </c>
      <c r="I139" s="32" t="str">
        <f ca="1">IF(I65&gt;0,'Periodische Zahlungen'!$K61,0)</f>
        <v/>
      </c>
      <c r="J139" s="32" t="str">
        <f ca="1">IF(J65&gt;0,'Periodische Zahlungen'!$K61,0)</f>
        <v/>
      </c>
      <c r="K139" s="32" t="str">
        <f ca="1">IF(K65&gt;0,'Periodische Zahlungen'!$K61,0)</f>
        <v/>
      </c>
      <c r="L139" s="32" t="str">
        <f ca="1">IF(L65&gt;0,'Periodische Zahlungen'!$K61,0)</f>
        <v/>
      </c>
      <c r="M139" s="32" t="str">
        <f ca="1">IF(M65&gt;0,'Periodische Zahlungen'!$K61,0)</f>
        <v/>
      </c>
      <c r="N139" s="32" t="str">
        <f ca="1">IF(N65&gt;0,'Periodische Zahlungen'!$K61,0)</f>
        <v/>
      </c>
      <c r="O139" s="32" t="str">
        <f ca="1">IF(O65&gt;0,'Periodische Zahlungen'!$K61,0)</f>
        <v/>
      </c>
      <c r="P139" s="32" t="str">
        <f ca="1">IF(P65&gt;0,'Periodische Zahlungen'!$K61,0)</f>
        <v/>
      </c>
      <c r="Q139" s="32" t="str">
        <f ca="1">IF(Q65&gt;0,'Periodische Zahlungen'!$K61,0)</f>
        <v/>
      </c>
      <c r="R139" s="32" t="str">
        <f ca="1">IF(R65&gt;0,'Periodische Zahlungen'!$K61,0)</f>
        <v/>
      </c>
      <c r="S139" s="32" t="str">
        <f ca="1">IF(S65&gt;0,'Periodische Zahlungen'!$K61,0)</f>
        <v/>
      </c>
      <c r="T139" s="32" t="str">
        <f ca="1">IF(T65&gt;0,'Periodische Zahlungen'!$K61,0)</f>
        <v/>
      </c>
      <c r="U139" s="32" t="str">
        <f ca="1">IF(U65&gt;0,'Periodische Zahlungen'!$K61,0)</f>
        <v/>
      </c>
      <c r="V139" s="32" t="str">
        <f ca="1">IF(V65&gt;0,'Periodische Zahlungen'!$K61,0)</f>
        <v/>
      </c>
      <c r="W139" s="32" t="str">
        <f ca="1">IF(W65&gt;0,'Periodische Zahlungen'!$K61,0)</f>
        <v/>
      </c>
      <c r="X139" s="32" t="str">
        <f ca="1">IF(X65&gt;0,'Periodische Zahlungen'!$K61,0)</f>
        <v/>
      </c>
      <c r="Y139" s="32" t="str">
        <f ca="1">IF(Y65&gt;0,'Periodische Zahlungen'!$K61,0)</f>
        <v/>
      </c>
      <c r="Z139" s="27">
        <f t="shared" ca="1" si="14"/>
        <v>0</v>
      </c>
      <c r="AA139" s="27">
        <f t="shared" ca="1" si="15"/>
        <v>0</v>
      </c>
    </row>
    <row r="140" spans="1:27">
      <c r="A140" s="31" t="str">
        <f t="shared" si="13"/>
        <v/>
      </c>
      <c r="B140" s="32" t="str">
        <f ca="1">IF(B66&gt;0,'Periodische Zahlungen'!$K62,0)</f>
        <v/>
      </c>
      <c r="C140" s="32" t="str">
        <f ca="1">IF(C66&gt;0,'Periodische Zahlungen'!$K62,0)</f>
        <v/>
      </c>
      <c r="D140" s="32" t="str">
        <f ca="1">IF(D66&gt;0,'Periodische Zahlungen'!$K62,0)</f>
        <v/>
      </c>
      <c r="E140" s="32" t="str">
        <f ca="1">IF(E66&gt;0,'Periodische Zahlungen'!$K62,0)</f>
        <v/>
      </c>
      <c r="F140" s="32" t="str">
        <f ca="1">IF(F66&gt;0,'Periodische Zahlungen'!$K62,0)</f>
        <v/>
      </c>
      <c r="G140" s="32" t="str">
        <f ca="1">IF(G66&gt;0,'Periodische Zahlungen'!$K62,0)</f>
        <v/>
      </c>
      <c r="H140" s="32" t="str">
        <f ca="1">IF(H66&gt;0,'Periodische Zahlungen'!$K62,0)</f>
        <v/>
      </c>
      <c r="I140" s="32" t="str">
        <f ca="1">IF(I66&gt;0,'Periodische Zahlungen'!$K62,0)</f>
        <v/>
      </c>
      <c r="J140" s="32" t="str">
        <f ca="1">IF(J66&gt;0,'Periodische Zahlungen'!$K62,0)</f>
        <v/>
      </c>
      <c r="K140" s="32" t="str">
        <f ca="1">IF(K66&gt;0,'Periodische Zahlungen'!$K62,0)</f>
        <v/>
      </c>
      <c r="L140" s="32" t="str">
        <f ca="1">IF(L66&gt;0,'Periodische Zahlungen'!$K62,0)</f>
        <v/>
      </c>
      <c r="M140" s="32" t="str">
        <f ca="1">IF(M66&gt;0,'Periodische Zahlungen'!$K62,0)</f>
        <v/>
      </c>
      <c r="N140" s="32" t="str">
        <f ca="1">IF(N66&gt;0,'Periodische Zahlungen'!$K62,0)</f>
        <v/>
      </c>
      <c r="O140" s="32" t="str">
        <f ca="1">IF(O66&gt;0,'Periodische Zahlungen'!$K62,0)</f>
        <v/>
      </c>
      <c r="P140" s="32" t="str">
        <f ca="1">IF(P66&gt;0,'Periodische Zahlungen'!$K62,0)</f>
        <v/>
      </c>
      <c r="Q140" s="32" t="str">
        <f ca="1">IF(Q66&gt;0,'Periodische Zahlungen'!$K62,0)</f>
        <v/>
      </c>
      <c r="R140" s="32" t="str">
        <f ca="1">IF(R66&gt;0,'Periodische Zahlungen'!$K62,0)</f>
        <v/>
      </c>
      <c r="S140" s="32" t="str">
        <f ca="1">IF(S66&gt;0,'Periodische Zahlungen'!$K62,0)</f>
        <v/>
      </c>
      <c r="T140" s="32" t="str">
        <f ca="1">IF(T66&gt;0,'Periodische Zahlungen'!$K62,0)</f>
        <v/>
      </c>
      <c r="U140" s="32" t="str">
        <f ca="1">IF(U66&gt;0,'Periodische Zahlungen'!$K62,0)</f>
        <v/>
      </c>
      <c r="V140" s="32" t="str">
        <f ca="1">IF(V66&gt;0,'Periodische Zahlungen'!$K62,0)</f>
        <v/>
      </c>
      <c r="W140" s="32" t="str">
        <f ca="1">IF(W66&gt;0,'Periodische Zahlungen'!$K62,0)</f>
        <v/>
      </c>
      <c r="X140" s="32" t="str">
        <f ca="1">IF(X66&gt;0,'Periodische Zahlungen'!$K62,0)</f>
        <v/>
      </c>
      <c r="Y140" s="32" t="str">
        <f ca="1">IF(Y66&gt;0,'Periodische Zahlungen'!$K62,0)</f>
        <v/>
      </c>
      <c r="Z140" s="27">
        <f t="shared" ca="1" si="14"/>
        <v>0</v>
      </c>
      <c r="AA140" s="27">
        <f t="shared" ca="1" si="15"/>
        <v>0</v>
      </c>
    </row>
    <row r="141" spans="1:27">
      <c r="A141" s="31" t="str">
        <f t="shared" si="13"/>
        <v/>
      </c>
      <c r="B141" s="32" t="str">
        <f ca="1">IF(B67&gt;0,'Periodische Zahlungen'!$K63,0)</f>
        <v/>
      </c>
      <c r="C141" s="32" t="str">
        <f ca="1">IF(C67&gt;0,'Periodische Zahlungen'!$K63,0)</f>
        <v/>
      </c>
      <c r="D141" s="32" t="str">
        <f ca="1">IF(D67&gt;0,'Periodische Zahlungen'!$K63,0)</f>
        <v/>
      </c>
      <c r="E141" s="32" t="str">
        <f ca="1">IF(E67&gt;0,'Periodische Zahlungen'!$K63,0)</f>
        <v/>
      </c>
      <c r="F141" s="32" t="str">
        <f ca="1">IF(F67&gt;0,'Periodische Zahlungen'!$K63,0)</f>
        <v/>
      </c>
      <c r="G141" s="32" t="str">
        <f ca="1">IF(G67&gt;0,'Periodische Zahlungen'!$K63,0)</f>
        <v/>
      </c>
      <c r="H141" s="32" t="str">
        <f ca="1">IF(H67&gt;0,'Periodische Zahlungen'!$K63,0)</f>
        <v/>
      </c>
      <c r="I141" s="32" t="str">
        <f ca="1">IF(I67&gt;0,'Periodische Zahlungen'!$K63,0)</f>
        <v/>
      </c>
      <c r="J141" s="32" t="str">
        <f ca="1">IF(J67&gt;0,'Periodische Zahlungen'!$K63,0)</f>
        <v/>
      </c>
      <c r="K141" s="32" t="str">
        <f ca="1">IF(K67&gt;0,'Periodische Zahlungen'!$K63,0)</f>
        <v/>
      </c>
      <c r="L141" s="32" t="str">
        <f ca="1">IF(L67&gt;0,'Periodische Zahlungen'!$K63,0)</f>
        <v/>
      </c>
      <c r="M141" s="32" t="str">
        <f ca="1">IF(M67&gt;0,'Periodische Zahlungen'!$K63,0)</f>
        <v/>
      </c>
      <c r="N141" s="32" t="str">
        <f ca="1">IF(N67&gt;0,'Periodische Zahlungen'!$K63,0)</f>
        <v/>
      </c>
      <c r="O141" s="32" t="str">
        <f ca="1">IF(O67&gt;0,'Periodische Zahlungen'!$K63,0)</f>
        <v/>
      </c>
      <c r="P141" s="32" t="str">
        <f ca="1">IF(P67&gt;0,'Periodische Zahlungen'!$K63,0)</f>
        <v/>
      </c>
      <c r="Q141" s="32" t="str">
        <f ca="1">IF(Q67&gt;0,'Periodische Zahlungen'!$K63,0)</f>
        <v/>
      </c>
      <c r="R141" s="32" t="str">
        <f ca="1">IF(R67&gt;0,'Periodische Zahlungen'!$K63,0)</f>
        <v/>
      </c>
      <c r="S141" s="32" t="str">
        <f ca="1">IF(S67&gt;0,'Periodische Zahlungen'!$K63,0)</f>
        <v/>
      </c>
      <c r="T141" s="32" t="str">
        <f ca="1">IF(T67&gt;0,'Periodische Zahlungen'!$K63,0)</f>
        <v/>
      </c>
      <c r="U141" s="32" t="str">
        <f ca="1">IF(U67&gt;0,'Periodische Zahlungen'!$K63,0)</f>
        <v/>
      </c>
      <c r="V141" s="32" t="str">
        <f ca="1">IF(V67&gt;0,'Periodische Zahlungen'!$K63,0)</f>
        <v/>
      </c>
      <c r="W141" s="32" t="str">
        <f ca="1">IF(W67&gt;0,'Periodische Zahlungen'!$K63,0)</f>
        <v/>
      </c>
      <c r="X141" s="32" t="str">
        <f ca="1">IF(X67&gt;0,'Periodische Zahlungen'!$K63,0)</f>
        <v/>
      </c>
      <c r="Y141" s="32" t="str">
        <f ca="1">IF(Y67&gt;0,'Periodische Zahlungen'!$K63,0)</f>
        <v/>
      </c>
      <c r="Z141" s="27">
        <f t="shared" ca="1" si="14"/>
        <v>0</v>
      </c>
      <c r="AA141" s="27">
        <f t="shared" ca="1" si="15"/>
        <v>0</v>
      </c>
    </row>
    <row r="142" spans="1:27">
      <c r="A142" s="31" t="str">
        <f t="shared" si="13"/>
        <v/>
      </c>
      <c r="B142" s="32" t="str">
        <f ca="1">IF(B68&gt;0,'Periodische Zahlungen'!$K64,0)</f>
        <v/>
      </c>
      <c r="C142" s="32" t="str">
        <f ca="1">IF(C68&gt;0,'Periodische Zahlungen'!$K64,0)</f>
        <v/>
      </c>
      <c r="D142" s="32" t="str">
        <f ca="1">IF(D68&gt;0,'Periodische Zahlungen'!$K64,0)</f>
        <v/>
      </c>
      <c r="E142" s="32" t="str">
        <f ca="1">IF(E68&gt;0,'Periodische Zahlungen'!$K64,0)</f>
        <v/>
      </c>
      <c r="F142" s="32" t="str">
        <f ca="1">IF(F68&gt;0,'Periodische Zahlungen'!$K64,0)</f>
        <v/>
      </c>
      <c r="G142" s="32" t="str">
        <f ca="1">IF(G68&gt;0,'Periodische Zahlungen'!$K64,0)</f>
        <v/>
      </c>
      <c r="H142" s="32" t="str">
        <f ca="1">IF(H68&gt;0,'Periodische Zahlungen'!$K64,0)</f>
        <v/>
      </c>
      <c r="I142" s="32" t="str">
        <f ca="1">IF(I68&gt;0,'Periodische Zahlungen'!$K64,0)</f>
        <v/>
      </c>
      <c r="J142" s="32" t="str">
        <f ca="1">IF(J68&gt;0,'Periodische Zahlungen'!$K64,0)</f>
        <v/>
      </c>
      <c r="K142" s="32" t="str">
        <f ca="1">IF(K68&gt;0,'Periodische Zahlungen'!$K64,0)</f>
        <v/>
      </c>
      <c r="L142" s="32" t="str">
        <f ca="1">IF(L68&gt;0,'Periodische Zahlungen'!$K64,0)</f>
        <v/>
      </c>
      <c r="M142" s="32" t="str">
        <f ca="1">IF(M68&gt;0,'Periodische Zahlungen'!$K64,0)</f>
        <v/>
      </c>
      <c r="N142" s="32" t="str">
        <f ca="1">IF(N68&gt;0,'Periodische Zahlungen'!$K64,0)</f>
        <v/>
      </c>
      <c r="O142" s="32" t="str">
        <f ca="1">IF(O68&gt;0,'Periodische Zahlungen'!$K64,0)</f>
        <v/>
      </c>
      <c r="P142" s="32" t="str">
        <f ca="1">IF(P68&gt;0,'Periodische Zahlungen'!$K64,0)</f>
        <v/>
      </c>
      <c r="Q142" s="32" t="str">
        <f ca="1">IF(Q68&gt;0,'Periodische Zahlungen'!$K64,0)</f>
        <v/>
      </c>
      <c r="R142" s="32" t="str">
        <f ca="1">IF(R68&gt;0,'Periodische Zahlungen'!$K64,0)</f>
        <v/>
      </c>
      <c r="S142" s="32" t="str">
        <f ca="1">IF(S68&gt;0,'Periodische Zahlungen'!$K64,0)</f>
        <v/>
      </c>
      <c r="T142" s="32" t="str">
        <f ca="1">IF(T68&gt;0,'Periodische Zahlungen'!$K64,0)</f>
        <v/>
      </c>
      <c r="U142" s="32" t="str">
        <f ca="1">IF(U68&gt;0,'Periodische Zahlungen'!$K64,0)</f>
        <v/>
      </c>
      <c r="V142" s="32" t="str">
        <f ca="1">IF(V68&gt;0,'Periodische Zahlungen'!$K64,0)</f>
        <v/>
      </c>
      <c r="W142" s="32" t="str">
        <f ca="1">IF(W68&gt;0,'Periodische Zahlungen'!$K64,0)</f>
        <v/>
      </c>
      <c r="X142" s="32" t="str">
        <f ca="1">IF(X68&gt;0,'Periodische Zahlungen'!$K64,0)</f>
        <v/>
      </c>
      <c r="Y142" s="32" t="str">
        <f ca="1">IF(Y68&gt;0,'Periodische Zahlungen'!$K64,0)</f>
        <v/>
      </c>
      <c r="Z142" s="27">
        <f t="shared" ca="1" si="14"/>
        <v>0</v>
      </c>
      <c r="AA142" s="27">
        <f t="shared" ca="1" si="15"/>
        <v>0</v>
      </c>
    </row>
    <row r="143" spans="1:27">
      <c r="A143" s="31" t="str">
        <f t="shared" si="13"/>
        <v/>
      </c>
      <c r="B143" s="32" t="str">
        <f ca="1">IF(B69&gt;0,'Periodische Zahlungen'!$K65,0)</f>
        <v/>
      </c>
      <c r="C143" s="32" t="str">
        <f ca="1">IF(C69&gt;0,'Periodische Zahlungen'!$K65,0)</f>
        <v/>
      </c>
      <c r="D143" s="32" t="str">
        <f ca="1">IF(D69&gt;0,'Periodische Zahlungen'!$K65,0)</f>
        <v/>
      </c>
      <c r="E143" s="32" t="str">
        <f ca="1">IF(E69&gt;0,'Periodische Zahlungen'!$K65,0)</f>
        <v/>
      </c>
      <c r="F143" s="32" t="str">
        <f ca="1">IF(F69&gt;0,'Periodische Zahlungen'!$K65,0)</f>
        <v/>
      </c>
      <c r="G143" s="32" t="str">
        <f ca="1">IF(G69&gt;0,'Periodische Zahlungen'!$K65,0)</f>
        <v/>
      </c>
      <c r="H143" s="32" t="str">
        <f ca="1">IF(H69&gt;0,'Periodische Zahlungen'!$K65,0)</f>
        <v/>
      </c>
      <c r="I143" s="32" t="str">
        <f ca="1">IF(I69&gt;0,'Periodische Zahlungen'!$K65,0)</f>
        <v/>
      </c>
      <c r="J143" s="32" t="str">
        <f ca="1">IF(J69&gt;0,'Periodische Zahlungen'!$K65,0)</f>
        <v/>
      </c>
      <c r="K143" s="32" t="str">
        <f ca="1">IF(K69&gt;0,'Periodische Zahlungen'!$K65,0)</f>
        <v/>
      </c>
      <c r="L143" s="32" t="str">
        <f ca="1">IF(L69&gt;0,'Periodische Zahlungen'!$K65,0)</f>
        <v/>
      </c>
      <c r="M143" s="32" t="str">
        <f ca="1">IF(M69&gt;0,'Periodische Zahlungen'!$K65,0)</f>
        <v/>
      </c>
      <c r="N143" s="32" t="str">
        <f ca="1">IF(N69&gt;0,'Periodische Zahlungen'!$K65,0)</f>
        <v/>
      </c>
      <c r="O143" s="32" t="str">
        <f ca="1">IF(O69&gt;0,'Periodische Zahlungen'!$K65,0)</f>
        <v/>
      </c>
      <c r="P143" s="32" t="str">
        <f ca="1">IF(P69&gt;0,'Periodische Zahlungen'!$K65,0)</f>
        <v/>
      </c>
      <c r="Q143" s="32" t="str">
        <f ca="1">IF(Q69&gt;0,'Periodische Zahlungen'!$K65,0)</f>
        <v/>
      </c>
      <c r="R143" s="32" t="str">
        <f ca="1">IF(R69&gt;0,'Periodische Zahlungen'!$K65,0)</f>
        <v/>
      </c>
      <c r="S143" s="32" t="str">
        <f ca="1">IF(S69&gt;0,'Periodische Zahlungen'!$K65,0)</f>
        <v/>
      </c>
      <c r="T143" s="32" t="str">
        <f ca="1">IF(T69&gt;0,'Periodische Zahlungen'!$K65,0)</f>
        <v/>
      </c>
      <c r="U143" s="32" t="str">
        <f ca="1">IF(U69&gt;0,'Periodische Zahlungen'!$K65,0)</f>
        <v/>
      </c>
      <c r="V143" s="32" t="str">
        <f ca="1">IF(V69&gt;0,'Periodische Zahlungen'!$K65,0)</f>
        <v/>
      </c>
      <c r="W143" s="32" t="str">
        <f ca="1">IF(W69&gt;0,'Periodische Zahlungen'!$K65,0)</f>
        <v/>
      </c>
      <c r="X143" s="32" t="str">
        <f ca="1">IF(X69&gt;0,'Periodische Zahlungen'!$K65,0)</f>
        <v/>
      </c>
      <c r="Y143" s="32" t="str">
        <f ca="1">IF(Y69&gt;0,'Periodische Zahlungen'!$K65,0)</f>
        <v/>
      </c>
      <c r="Z143" s="27">
        <f t="shared" ca="1" si="14"/>
        <v>0</v>
      </c>
      <c r="AA143" s="27">
        <f t="shared" ca="1" si="15"/>
        <v>0</v>
      </c>
    </row>
    <row r="144" spans="1:27">
      <c r="A144" s="31" t="str">
        <f t="shared" si="13"/>
        <v/>
      </c>
      <c r="B144" s="32" t="str">
        <f ca="1">IF(B70&gt;0,'Periodische Zahlungen'!$K66,0)</f>
        <v/>
      </c>
      <c r="C144" s="32" t="str">
        <f ca="1">IF(C70&gt;0,'Periodische Zahlungen'!$K66,0)</f>
        <v/>
      </c>
      <c r="D144" s="32" t="str">
        <f ca="1">IF(D70&gt;0,'Periodische Zahlungen'!$K66,0)</f>
        <v/>
      </c>
      <c r="E144" s="32" t="str">
        <f ca="1">IF(E70&gt;0,'Periodische Zahlungen'!$K66,0)</f>
        <v/>
      </c>
      <c r="F144" s="32" t="str">
        <f ca="1">IF(F70&gt;0,'Periodische Zahlungen'!$K66,0)</f>
        <v/>
      </c>
      <c r="G144" s="32" t="str">
        <f ca="1">IF(G70&gt;0,'Periodische Zahlungen'!$K66,0)</f>
        <v/>
      </c>
      <c r="H144" s="32" t="str">
        <f ca="1">IF(H70&gt;0,'Periodische Zahlungen'!$K66,0)</f>
        <v/>
      </c>
      <c r="I144" s="32" t="str">
        <f ca="1">IF(I70&gt;0,'Periodische Zahlungen'!$K66,0)</f>
        <v/>
      </c>
      <c r="J144" s="32" t="str">
        <f ca="1">IF(J70&gt;0,'Periodische Zahlungen'!$K66,0)</f>
        <v/>
      </c>
      <c r="K144" s="32" t="str">
        <f ca="1">IF(K70&gt;0,'Periodische Zahlungen'!$K66,0)</f>
        <v/>
      </c>
      <c r="L144" s="32" t="str">
        <f ca="1">IF(L70&gt;0,'Periodische Zahlungen'!$K66,0)</f>
        <v/>
      </c>
      <c r="M144" s="32" t="str">
        <f ca="1">IF(M70&gt;0,'Periodische Zahlungen'!$K66,0)</f>
        <v/>
      </c>
      <c r="N144" s="32" t="str">
        <f ca="1">IF(N70&gt;0,'Periodische Zahlungen'!$K66,0)</f>
        <v/>
      </c>
      <c r="O144" s="32" t="str">
        <f ca="1">IF(O70&gt;0,'Periodische Zahlungen'!$K66,0)</f>
        <v/>
      </c>
      <c r="P144" s="32" t="str">
        <f ca="1">IF(P70&gt;0,'Periodische Zahlungen'!$K66,0)</f>
        <v/>
      </c>
      <c r="Q144" s="32" t="str">
        <f ca="1">IF(Q70&gt;0,'Periodische Zahlungen'!$K66,0)</f>
        <v/>
      </c>
      <c r="R144" s="32" t="str">
        <f ca="1">IF(R70&gt;0,'Periodische Zahlungen'!$K66,0)</f>
        <v/>
      </c>
      <c r="S144" s="32" t="str">
        <f ca="1">IF(S70&gt;0,'Periodische Zahlungen'!$K66,0)</f>
        <v/>
      </c>
      <c r="T144" s="32" t="str">
        <f ca="1">IF(T70&gt;0,'Periodische Zahlungen'!$K66,0)</f>
        <v/>
      </c>
      <c r="U144" s="32" t="str">
        <f ca="1">IF(U70&gt;0,'Periodische Zahlungen'!$K66,0)</f>
        <v/>
      </c>
      <c r="V144" s="32" t="str">
        <f ca="1">IF(V70&gt;0,'Periodische Zahlungen'!$K66,0)</f>
        <v/>
      </c>
      <c r="W144" s="32" t="str">
        <f ca="1">IF(W70&gt;0,'Periodische Zahlungen'!$K66,0)</f>
        <v/>
      </c>
      <c r="X144" s="32" t="str">
        <f ca="1">IF(X70&gt;0,'Periodische Zahlungen'!$K66,0)</f>
        <v/>
      </c>
      <c r="Y144" s="32" t="str">
        <f ca="1">IF(Y70&gt;0,'Periodische Zahlungen'!$K66,0)</f>
        <v/>
      </c>
      <c r="Z144" s="27">
        <f t="shared" ca="1" si="14"/>
        <v>0</v>
      </c>
      <c r="AA144" s="27">
        <f t="shared" ca="1" si="15"/>
        <v>0</v>
      </c>
    </row>
    <row r="145" spans="1:28">
      <c r="A145" s="31" t="str">
        <f t="shared" si="13"/>
        <v/>
      </c>
      <c r="B145" s="32" t="str">
        <f ca="1">IF(B71&gt;0,'Periodische Zahlungen'!$K67,0)</f>
        <v/>
      </c>
      <c r="C145" s="32" t="str">
        <f ca="1">IF(C71&gt;0,'Periodische Zahlungen'!$K67,0)</f>
        <v/>
      </c>
      <c r="D145" s="32" t="str">
        <f ca="1">IF(D71&gt;0,'Periodische Zahlungen'!$K67,0)</f>
        <v/>
      </c>
      <c r="E145" s="32" t="str">
        <f ca="1">IF(E71&gt;0,'Periodische Zahlungen'!$K67,0)</f>
        <v/>
      </c>
      <c r="F145" s="32" t="str">
        <f ca="1">IF(F71&gt;0,'Periodische Zahlungen'!$K67,0)</f>
        <v/>
      </c>
      <c r="G145" s="32" t="str">
        <f ca="1">IF(G71&gt;0,'Periodische Zahlungen'!$K67,0)</f>
        <v/>
      </c>
      <c r="H145" s="32" t="str">
        <f ca="1">IF(H71&gt;0,'Periodische Zahlungen'!$K67,0)</f>
        <v/>
      </c>
      <c r="I145" s="32" t="str">
        <f ca="1">IF(I71&gt;0,'Periodische Zahlungen'!$K67,0)</f>
        <v/>
      </c>
      <c r="J145" s="32" t="str">
        <f ca="1">IF(J71&gt;0,'Periodische Zahlungen'!$K67,0)</f>
        <v/>
      </c>
      <c r="K145" s="32" t="str">
        <f ca="1">IF(K71&gt;0,'Periodische Zahlungen'!$K67,0)</f>
        <v/>
      </c>
      <c r="L145" s="32" t="str">
        <f ca="1">IF(L71&gt;0,'Periodische Zahlungen'!$K67,0)</f>
        <v/>
      </c>
      <c r="M145" s="32" t="str">
        <f ca="1">IF(M71&gt;0,'Periodische Zahlungen'!$K67,0)</f>
        <v/>
      </c>
      <c r="N145" s="32" t="str">
        <f ca="1">IF(N71&gt;0,'Periodische Zahlungen'!$K67,0)</f>
        <v/>
      </c>
      <c r="O145" s="32" t="str">
        <f ca="1">IF(O71&gt;0,'Periodische Zahlungen'!$K67,0)</f>
        <v/>
      </c>
      <c r="P145" s="32" t="str">
        <f ca="1">IF(P71&gt;0,'Periodische Zahlungen'!$K67,0)</f>
        <v/>
      </c>
      <c r="Q145" s="32" t="str">
        <f ca="1">IF(Q71&gt;0,'Periodische Zahlungen'!$K67,0)</f>
        <v/>
      </c>
      <c r="R145" s="32" t="str">
        <f ca="1">IF(R71&gt;0,'Periodische Zahlungen'!$K67,0)</f>
        <v/>
      </c>
      <c r="S145" s="32" t="str">
        <f ca="1">IF(S71&gt;0,'Periodische Zahlungen'!$K67,0)</f>
        <v/>
      </c>
      <c r="T145" s="32" t="str">
        <f ca="1">IF(T71&gt;0,'Periodische Zahlungen'!$K67,0)</f>
        <v/>
      </c>
      <c r="U145" s="32" t="str">
        <f ca="1">IF(U71&gt;0,'Periodische Zahlungen'!$K67,0)</f>
        <v/>
      </c>
      <c r="V145" s="32" t="str">
        <f ca="1">IF(V71&gt;0,'Periodische Zahlungen'!$K67,0)</f>
        <v/>
      </c>
      <c r="W145" s="32" t="str">
        <f ca="1">IF(W71&gt;0,'Periodische Zahlungen'!$K67,0)</f>
        <v/>
      </c>
      <c r="X145" s="32" t="str">
        <f ca="1">IF(X71&gt;0,'Periodische Zahlungen'!$K67,0)</f>
        <v/>
      </c>
      <c r="Y145" s="32" t="str">
        <f ca="1">IF(Y71&gt;0,'Periodische Zahlungen'!$K67,0)</f>
        <v/>
      </c>
      <c r="Z145" s="27">
        <f t="shared" ca="1" si="14"/>
        <v>0</v>
      </c>
      <c r="AA145" s="27">
        <f t="shared" ca="1" si="15"/>
        <v>0</v>
      </c>
    </row>
    <row r="146" spans="1:28">
      <c r="A146" s="31" t="str">
        <f t="shared" si="13"/>
        <v/>
      </c>
      <c r="B146" s="32" t="str">
        <f ca="1">IF(B72&gt;0,'Periodische Zahlungen'!$K68,0)</f>
        <v/>
      </c>
      <c r="C146" s="32" t="str">
        <f ca="1">IF(C72&gt;0,'Periodische Zahlungen'!$K68,0)</f>
        <v/>
      </c>
      <c r="D146" s="32" t="str">
        <f ca="1">IF(D72&gt;0,'Periodische Zahlungen'!$K68,0)</f>
        <v/>
      </c>
      <c r="E146" s="32" t="str">
        <f ca="1">IF(E72&gt;0,'Periodische Zahlungen'!$K68,0)</f>
        <v/>
      </c>
      <c r="F146" s="32" t="str">
        <f ca="1">IF(F72&gt;0,'Periodische Zahlungen'!$K68,0)</f>
        <v/>
      </c>
      <c r="G146" s="32" t="str">
        <f ca="1">IF(G72&gt;0,'Periodische Zahlungen'!$K68,0)</f>
        <v/>
      </c>
      <c r="H146" s="32" t="str">
        <f ca="1">IF(H72&gt;0,'Periodische Zahlungen'!$K68,0)</f>
        <v/>
      </c>
      <c r="I146" s="32" t="str">
        <f ca="1">IF(I72&gt;0,'Periodische Zahlungen'!$K68,0)</f>
        <v/>
      </c>
      <c r="J146" s="32" t="str">
        <f ca="1">IF(J72&gt;0,'Periodische Zahlungen'!$K68,0)</f>
        <v/>
      </c>
      <c r="K146" s="32" t="str">
        <f ca="1">IF(K72&gt;0,'Periodische Zahlungen'!$K68,0)</f>
        <v/>
      </c>
      <c r="L146" s="32" t="str">
        <f ca="1">IF(L72&gt;0,'Periodische Zahlungen'!$K68,0)</f>
        <v/>
      </c>
      <c r="M146" s="32" t="str">
        <f ca="1">IF(M72&gt;0,'Periodische Zahlungen'!$K68,0)</f>
        <v/>
      </c>
      <c r="N146" s="32" t="str">
        <f ca="1">IF(N72&gt;0,'Periodische Zahlungen'!$K68,0)</f>
        <v/>
      </c>
      <c r="O146" s="32" t="str">
        <f ca="1">IF(O72&gt;0,'Periodische Zahlungen'!$K68,0)</f>
        <v/>
      </c>
      <c r="P146" s="32" t="str">
        <f ca="1">IF(P72&gt;0,'Periodische Zahlungen'!$K68,0)</f>
        <v/>
      </c>
      <c r="Q146" s="32" t="str">
        <f ca="1">IF(Q72&gt;0,'Periodische Zahlungen'!$K68,0)</f>
        <v/>
      </c>
      <c r="R146" s="32" t="str">
        <f ca="1">IF(R72&gt;0,'Periodische Zahlungen'!$K68,0)</f>
        <v/>
      </c>
      <c r="S146" s="32" t="str">
        <f ca="1">IF(S72&gt;0,'Periodische Zahlungen'!$K68,0)</f>
        <v/>
      </c>
      <c r="T146" s="32" t="str">
        <f ca="1">IF(T72&gt;0,'Periodische Zahlungen'!$K68,0)</f>
        <v/>
      </c>
      <c r="U146" s="32" t="str">
        <f ca="1">IF(U72&gt;0,'Periodische Zahlungen'!$K68,0)</f>
        <v/>
      </c>
      <c r="V146" s="32" t="str">
        <f ca="1">IF(V72&gt;0,'Periodische Zahlungen'!$K68,0)</f>
        <v/>
      </c>
      <c r="W146" s="32" t="str">
        <f ca="1">IF(W72&gt;0,'Periodische Zahlungen'!$K68,0)</f>
        <v/>
      </c>
      <c r="X146" s="32" t="str">
        <f ca="1">IF(X72&gt;0,'Periodische Zahlungen'!$K68,0)</f>
        <v/>
      </c>
      <c r="Y146" s="32" t="str">
        <f ca="1">IF(Y72&gt;0,'Periodische Zahlungen'!$K68,0)</f>
        <v/>
      </c>
      <c r="Z146" s="27">
        <f t="shared" ca="1" si="14"/>
        <v>0</v>
      </c>
      <c r="AA146" s="27">
        <f t="shared" ca="1" si="15"/>
        <v>0</v>
      </c>
    </row>
    <row r="147" spans="1:28">
      <c r="A147" s="31" t="str">
        <f t="shared" si="13"/>
        <v/>
      </c>
      <c r="B147" s="32" t="str">
        <f ca="1">IF(B73&gt;0,'Periodische Zahlungen'!$K69,0)</f>
        <v/>
      </c>
      <c r="C147" s="32" t="str">
        <f ca="1">IF(C73&gt;0,'Periodische Zahlungen'!$K69,0)</f>
        <v/>
      </c>
      <c r="D147" s="32" t="str">
        <f ca="1">IF(D73&gt;0,'Periodische Zahlungen'!$K69,0)</f>
        <v/>
      </c>
      <c r="E147" s="32" t="str">
        <f ca="1">IF(E73&gt;0,'Periodische Zahlungen'!$K69,0)</f>
        <v/>
      </c>
      <c r="F147" s="32" t="str">
        <f ca="1">IF(F73&gt;0,'Periodische Zahlungen'!$K69,0)</f>
        <v/>
      </c>
      <c r="G147" s="32" t="str">
        <f ca="1">IF(G73&gt;0,'Periodische Zahlungen'!$K69,0)</f>
        <v/>
      </c>
      <c r="H147" s="32" t="str">
        <f ca="1">IF(H73&gt;0,'Periodische Zahlungen'!$K69,0)</f>
        <v/>
      </c>
      <c r="I147" s="32" t="str">
        <f ca="1">IF(I73&gt;0,'Periodische Zahlungen'!$K69,0)</f>
        <v/>
      </c>
      <c r="J147" s="32" t="str">
        <f ca="1">IF(J73&gt;0,'Periodische Zahlungen'!$K69,0)</f>
        <v/>
      </c>
      <c r="K147" s="32" t="str">
        <f ca="1">IF(K73&gt;0,'Periodische Zahlungen'!$K69,0)</f>
        <v/>
      </c>
      <c r="L147" s="32" t="str">
        <f ca="1">IF(L73&gt;0,'Periodische Zahlungen'!$K69,0)</f>
        <v/>
      </c>
      <c r="M147" s="32" t="str">
        <f ca="1">IF(M73&gt;0,'Periodische Zahlungen'!$K69,0)</f>
        <v/>
      </c>
      <c r="N147" s="32" t="str">
        <f ca="1">IF(N73&gt;0,'Periodische Zahlungen'!$K69,0)</f>
        <v/>
      </c>
      <c r="O147" s="32" t="str">
        <f ca="1">IF(O73&gt;0,'Periodische Zahlungen'!$K69,0)</f>
        <v/>
      </c>
      <c r="P147" s="32" t="str">
        <f ca="1">IF(P73&gt;0,'Periodische Zahlungen'!$K69,0)</f>
        <v/>
      </c>
      <c r="Q147" s="32" t="str">
        <f ca="1">IF(Q73&gt;0,'Periodische Zahlungen'!$K69,0)</f>
        <v/>
      </c>
      <c r="R147" s="32" t="str">
        <f ca="1">IF(R73&gt;0,'Periodische Zahlungen'!$K69,0)</f>
        <v/>
      </c>
      <c r="S147" s="32" t="str">
        <f ca="1">IF(S73&gt;0,'Periodische Zahlungen'!$K69,0)</f>
        <v/>
      </c>
      <c r="T147" s="32" t="str">
        <f ca="1">IF(T73&gt;0,'Periodische Zahlungen'!$K69,0)</f>
        <v/>
      </c>
      <c r="U147" s="32" t="str">
        <f ca="1">IF(U73&gt;0,'Periodische Zahlungen'!$K69,0)</f>
        <v/>
      </c>
      <c r="V147" s="32" t="str">
        <f ca="1">IF(V73&gt;0,'Periodische Zahlungen'!$K69,0)</f>
        <v/>
      </c>
      <c r="W147" s="32" t="str">
        <f ca="1">IF(W73&gt;0,'Periodische Zahlungen'!$K69,0)</f>
        <v/>
      </c>
      <c r="X147" s="32" t="str">
        <f ca="1">IF(X73&gt;0,'Periodische Zahlungen'!$K69,0)</f>
        <v/>
      </c>
      <c r="Y147" s="32" t="str">
        <f ca="1">IF(Y73&gt;0,'Periodische Zahlungen'!$K69,0)</f>
        <v/>
      </c>
      <c r="Z147" s="27">
        <f t="shared" ca="1" si="14"/>
        <v>0</v>
      </c>
      <c r="AA147" s="27">
        <f t="shared" ca="1" si="15"/>
        <v>0</v>
      </c>
    </row>
    <row r="148" spans="1:28">
      <c r="A148" s="31" t="str">
        <f t="shared" si="13"/>
        <v/>
      </c>
      <c r="B148" s="32" t="str">
        <f ca="1">IF(B74&gt;0,'Periodische Zahlungen'!$K70,0)</f>
        <v/>
      </c>
      <c r="C148" s="32" t="str">
        <f ca="1">IF(C74&gt;0,'Periodische Zahlungen'!$K70,0)</f>
        <v/>
      </c>
      <c r="D148" s="32" t="str">
        <f ca="1">IF(D74&gt;0,'Periodische Zahlungen'!$K70,0)</f>
        <v/>
      </c>
      <c r="E148" s="32" t="str">
        <f ca="1">IF(E74&gt;0,'Periodische Zahlungen'!$K70,0)</f>
        <v/>
      </c>
      <c r="F148" s="32" t="str">
        <f ca="1">IF(F74&gt;0,'Periodische Zahlungen'!$K70,0)</f>
        <v/>
      </c>
      <c r="G148" s="32" t="str">
        <f ca="1">IF(G74&gt;0,'Periodische Zahlungen'!$K70,0)</f>
        <v/>
      </c>
      <c r="H148" s="32" t="str">
        <f ca="1">IF(H74&gt;0,'Periodische Zahlungen'!$K70,0)</f>
        <v/>
      </c>
      <c r="I148" s="32" t="str">
        <f ca="1">IF(I74&gt;0,'Periodische Zahlungen'!$K70,0)</f>
        <v/>
      </c>
      <c r="J148" s="32" t="str">
        <f ca="1">IF(J74&gt;0,'Periodische Zahlungen'!$K70,0)</f>
        <v/>
      </c>
      <c r="K148" s="32" t="str">
        <f ca="1">IF(K74&gt;0,'Periodische Zahlungen'!$K70,0)</f>
        <v/>
      </c>
      <c r="L148" s="32" t="str">
        <f ca="1">IF(L74&gt;0,'Periodische Zahlungen'!$K70,0)</f>
        <v/>
      </c>
      <c r="M148" s="32" t="str">
        <f ca="1">IF(M74&gt;0,'Periodische Zahlungen'!$K70,0)</f>
        <v/>
      </c>
      <c r="N148" s="32" t="str">
        <f ca="1">IF(N74&gt;0,'Periodische Zahlungen'!$K70,0)</f>
        <v/>
      </c>
      <c r="O148" s="32" t="str">
        <f ca="1">IF(O74&gt;0,'Periodische Zahlungen'!$K70,0)</f>
        <v/>
      </c>
      <c r="P148" s="32" t="str">
        <f ca="1">IF(P74&gt;0,'Periodische Zahlungen'!$K70,0)</f>
        <v/>
      </c>
      <c r="Q148" s="32" t="str">
        <f ca="1">IF(Q74&gt;0,'Periodische Zahlungen'!$K70,0)</f>
        <v/>
      </c>
      <c r="R148" s="32" t="str">
        <f ca="1">IF(R74&gt;0,'Periodische Zahlungen'!$K70,0)</f>
        <v/>
      </c>
      <c r="S148" s="32" t="str">
        <f ca="1">IF(S74&gt;0,'Periodische Zahlungen'!$K70,0)</f>
        <v/>
      </c>
      <c r="T148" s="32" t="str">
        <f ca="1">IF(T74&gt;0,'Periodische Zahlungen'!$K70,0)</f>
        <v/>
      </c>
      <c r="U148" s="32" t="str">
        <f ca="1">IF(U74&gt;0,'Periodische Zahlungen'!$K70,0)</f>
        <v/>
      </c>
      <c r="V148" s="32" t="str">
        <f ca="1">IF(V74&gt;0,'Periodische Zahlungen'!$K70,0)</f>
        <v/>
      </c>
      <c r="W148" s="32" t="str">
        <f ca="1">IF(W74&gt;0,'Periodische Zahlungen'!$K70,0)</f>
        <v/>
      </c>
      <c r="X148" s="32" t="str">
        <f ca="1">IF(X74&gt;0,'Periodische Zahlungen'!$K70,0)</f>
        <v/>
      </c>
      <c r="Y148" s="32" t="str">
        <f ca="1">IF(Y74&gt;0,'Periodische Zahlungen'!$K70,0)</f>
        <v/>
      </c>
      <c r="Z148" s="27">
        <f t="shared" ca="1" si="14"/>
        <v>0</v>
      </c>
      <c r="AA148" s="27">
        <f t="shared" ca="1" si="15"/>
        <v>0</v>
      </c>
    </row>
    <row r="149" spans="1:28">
      <c r="A149" s="31" t="str">
        <f t="shared" si="13"/>
        <v/>
      </c>
      <c r="B149" s="32" t="str">
        <f ca="1">IF(B75&gt;0,'Periodische Zahlungen'!$K71,0)</f>
        <v/>
      </c>
      <c r="C149" s="32" t="str">
        <f ca="1">IF(C75&gt;0,'Periodische Zahlungen'!$K71,0)</f>
        <v/>
      </c>
      <c r="D149" s="32" t="str">
        <f ca="1">IF(D75&gt;0,'Periodische Zahlungen'!$K71,0)</f>
        <v/>
      </c>
      <c r="E149" s="32" t="str">
        <f ca="1">IF(E75&gt;0,'Periodische Zahlungen'!$K71,0)</f>
        <v/>
      </c>
      <c r="F149" s="32" t="str">
        <f ca="1">IF(F75&gt;0,'Periodische Zahlungen'!$K71,0)</f>
        <v/>
      </c>
      <c r="G149" s="32" t="str">
        <f ca="1">IF(G75&gt;0,'Periodische Zahlungen'!$K71,0)</f>
        <v/>
      </c>
      <c r="H149" s="32" t="str">
        <f ca="1">IF(H75&gt;0,'Periodische Zahlungen'!$K71,0)</f>
        <v/>
      </c>
      <c r="I149" s="32" t="str">
        <f ca="1">IF(I75&gt;0,'Periodische Zahlungen'!$K71,0)</f>
        <v/>
      </c>
      <c r="J149" s="32" t="str">
        <f ca="1">IF(J75&gt;0,'Periodische Zahlungen'!$K71,0)</f>
        <v/>
      </c>
      <c r="K149" s="32" t="str">
        <f ca="1">IF(K75&gt;0,'Periodische Zahlungen'!$K71,0)</f>
        <v/>
      </c>
      <c r="L149" s="32" t="str">
        <f ca="1">IF(L75&gt;0,'Periodische Zahlungen'!$K71,0)</f>
        <v/>
      </c>
      <c r="M149" s="32" t="str">
        <f ca="1">IF(M75&gt;0,'Periodische Zahlungen'!$K71,0)</f>
        <v/>
      </c>
      <c r="N149" s="32" t="str">
        <f ca="1">IF(N75&gt;0,'Periodische Zahlungen'!$K71,0)</f>
        <v/>
      </c>
      <c r="O149" s="32" t="str">
        <f ca="1">IF(O75&gt;0,'Periodische Zahlungen'!$K71,0)</f>
        <v/>
      </c>
      <c r="P149" s="32" t="str">
        <f ca="1">IF(P75&gt;0,'Periodische Zahlungen'!$K71,0)</f>
        <v/>
      </c>
      <c r="Q149" s="32" t="str">
        <f ca="1">IF(Q75&gt;0,'Periodische Zahlungen'!$K71,0)</f>
        <v/>
      </c>
      <c r="R149" s="32" t="str">
        <f ca="1">IF(R75&gt;0,'Periodische Zahlungen'!$K71,0)</f>
        <v/>
      </c>
      <c r="S149" s="32" t="str">
        <f ca="1">IF(S75&gt;0,'Periodische Zahlungen'!$K71,0)</f>
        <v/>
      </c>
      <c r="T149" s="32" t="str">
        <f ca="1">IF(T75&gt;0,'Periodische Zahlungen'!$K71,0)</f>
        <v/>
      </c>
      <c r="U149" s="32" t="str">
        <f ca="1">IF(U75&gt;0,'Periodische Zahlungen'!$K71,0)</f>
        <v/>
      </c>
      <c r="V149" s="32" t="str">
        <f ca="1">IF(V75&gt;0,'Periodische Zahlungen'!$K71,0)</f>
        <v/>
      </c>
      <c r="W149" s="32" t="str">
        <f ca="1">IF(W75&gt;0,'Periodische Zahlungen'!$K71,0)</f>
        <v/>
      </c>
      <c r="X149" s="32" t="str">
        <f ca="1">IF(X75&gt;0,'Periodische Zahlungen'!$K71,0)</f>
        <v/>
      </c>
      <c r="Y149" s="32" t="str">
        <f ca="1">IF(Y75&gt;0,'Periodische Zahlungen'!$K71,0)</f>
        <v/>
      </c>
      <c r="Z149" s="27">
        <f t="shared" ca="1" si="14"/>
        <v>0</v>
      </c>
      <c r="AA149" s="27">
        <f t="shared" ca="1" si="15"/>
        <v>0</v>
      </c>
    </row>
    <row r="150" spans="1:28" ht="17" thickBot="1">
      <c r="A150" s="33"/>
      <c r="B150" s="34">
        <f t="shared" ref="B150:Z150" ca="1" si="16">SUM(B80:B149)</f>
        <v>0</v>
      </c>
      <c r="C150" s="34">
        <f t="shared" ca="1" si="16"/>
        <v>0</v>
      </c>
      <c r="D150" s="34">
        <f t="shared" ca="1" si="16"/>
        <v>0</v>
      </c>
      <c r="E150" s="34">
        <f t="shared" ca="1" si="16"/>
        <v>0</v>
      </c>
      <c r="F150" s="34">
        <f t="shared" ca="1" si="16"/>
        <v>0</v>
      </c>
      <c r="G150" s="34">
        <f t="shared" ca="1" si="16"/>
        <v>0</v>
      </c>
      <c r="H150" s="34">
        <f t="shared" ca="1" si="16"/>
        <v>0</v>
      </c>
      <c r="I150" s="34">
        <f t="shared" ca="1" si="16"/>
        <v>0</v>
      </c>
      <c r="J150" s="34">
        <f t="shared" ca="1" si="16"/>
        <v>0</v>
      </c>
      <c r="K150" s="34">
        <f t="shared" ca="1" si="16"/>
        <v>0</v>
      </c>
      <c r="L150" s="34">
        <f t="shared" ca="1" si="16"/>
        <v>0</v>
      </c>
      <c r="M150" s="34">
        <f t="shared" ca="1" si="16"/>
        <v>0</v>
      </c>
      <c r="N150" s="34">
        <f t="shared" ca="1" si="16"/>
        <v>0</v>
      </c>
      <c r="O150" s="34">
        <f t="shared" ca="1" si="16"/>
        <v>0</v>
      </c>
      <c r="P150" s="34">
        <f t="shared" ca="1" si="16"/>
        <v>0</v>
      </c>
      <c r="Q150" s="34">
        <f t="shared" ca="1" si="16"/>
        <v>0</v>
      </c>
      <c r="R150" s="34">
        <f t="shared" ca="1" si="16"/>
        <v>0</v>
      </c>
      <c r="S150" s="34">
        <f t="shared" ca="1" si="16"/>
        <v>0</v>
      </c>
      <c r="T150" s="34">
        <f t="shared" ca="1" si="16"/>
        <v>0</v>
      </c>
      <c r="U150" s="34">
        <f t="shared" ca="1" si="16"/>
        <v>0</v>
      </c>
      <c r="V150" s="34">
        <f t="shared" ca="1" si="16"/>
        <v>0</v>
      </c>
      <c r="W150" s="34">
        <f t="shared" ca="1" si="16"/>
        <v>0</v>
      </c>
      <c r="X150" s="34">
        <f t="shared" ca="1" si="16"/>
        <v>0</v>
      </c>
      <c r="Y150" s="34">
        <f t="shared" ca="1" si="16"/>
        <v>0</v>
      </c>
      <c r="Z150" s="35">
        <f t="shared" ca="1" si="16"/>
        <v>0</v>
      </c>
      <c r="AA150" s="36">
        <f t="shared" ref="AA150" ca="1" si="17">Z150/COUNT(B$1:Y$1)</f>
        <v>0</v>
      </c>
      <c r="AB150" s="138">
        <f ca="1">SUM(Z80:Z149)-SUM(B150:Y150)</f>
        <v>0</v>
      </c>
    </row>
    <row r="151" spans="1:28" ht="17" thickTop="1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09"/>
      <c r="AA151" s="110"/>
    </row>
    <row r="152" spans="1:28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09"/>
      <c r="AA152" s="110"/>
    </row>
    <row r="153" spans="1:28">
      <c r="A153" s="20" t="str">
        <f ca="1">"Ausgaben Gesamt inkl. Einmalrechnungen - Liquiditätsplan "&amp;TEXT(B$1,"MM/JJJJ")&amp;" - "&amp;TEXT(Y$1,"MM/JJJJ")</f>
        <v>Ausgaben Gesamt inkl. Einmalrechnungen - Liquiditätsplan 06/2020 - 05/2022</v>
      </c>
      <c r="B153" s="21">
        <f t="shared" ref="B153:AA153" ca="1" si="18">B$1</f>
        <v>43983</v>
      </c>
      <c r="C153" s="21">
        <f t="shared" ca="1" si="18"/>
        <v>44013</v>
      </c>
      <c r="D153" s="21">
        <f t="shared" ca="1" si="18"/>
        <v>44044</v>
      </c>
      <c r="E153" s="21">
        <f t="shared" ca="1" si="18"/>
        <v>44075</v>
      </c>
      <c r="F153" s="21">
        <f t="shared" ca="1" si="18"/>
        <v>44105</v>
      </c>
      <c r="G153" s="21">
        <f t="shared" ca="1" si="18"/>
        <v>44136</v>
      </c>
      <c r="H153" s="21">
        <f t="shared" ca="1" si="18"/>
        <v>44166</v>
      </c>
      <c r="I153" s="21">
        <f t="shared" ca="1" si="18"/>
        <v>44197</v>
      </c>
      <c r="J153" s="21">
        <f t="shared" ca="1" si="18"/>
        <v>44228</v>
      </c>
      <c r="K153" s="21">
        <f t="shared" ca="1" si="18"/>
        <v>44256</v>
      </c>
      <c r="L153" s="21">
        <f t="shared" ca="1" si="18"/>
        <v>44287</v>
      </c>
      <c r="M153" s="21">
        <f t="shared" ca="1" si="18"/>
        <v>44317</v>
      </c>
      <c r="N153" s="21">
        <f t="shared" ca="1" si="18"/>
        <v>44348</v>
      </c>
      <c r="O153" s="21">
        <f t="shared" ca="1" si="18"/>
        <v>44378</v>
      </c>
      <c r="P153" s="21">
        <f t="shared" ca="1" si="18"/>
        <v>44409</v>
      </c>
      <c r="Q153" s="21">
        <f t="shared" ca="1" si="18"/>
        <v>44440</v>
      </c>
      <c r="R153" s="21">
        <f t="shared" ca="1" si="18"/>
        <v>44470</v>
      </c>
      <c r="S153" s="21">
        <f t="shared" ca="1" si="18"/>
        <v>44501</v>
      </c>
      <c r="T153" s="21">
        <f t="shared" ca="1" si="18"/>
        <v>44531</v>
      </c>
      <c r="U153" s="21">
        <f t="shared" ca="1" si="18"/>
        <v>44562</v>
      </c>
      <c r="V153" s="21">
        <f t="shared" ca="1" si="18"/>
        <v>44593</v>
      </c>
      <c r="W153" s="21">
        <f t="shared" ca="1" si="18"/>
        <v>44621</v>
      </c>
      <c r="X153" s="21">
        <f t="shared" ca="1" si="18"/>
        <v>44652</v>
      </c>
      <c r="Y153" s="21">
        <f t="shared" ca="1" si="18"/>
        <v>44682</v>
      </c>
      <c r="Z153" s="23" t="str">
        <f t="shared" si="18"/>
        <v>Summe</v>
      </c>
      <c r="AA153" s="23" t="str">
        <f t="shared" si="18"/>
        <v>Monatlich</v>
      </c>
    </row>
    <row r="154" spans="1:28">
      <c r="A154" s="31" t="s">
        <v>46</v>
      </c>
      <c r="B154" s="32">
        <f ca="1">SUMIFS(Einmalzahlungen!$C:$C,Einmalzahlungen!$H:$H,'Tabellarische Darstellung'!B1)</f>
        <v>0</v>
      </c>
      <c r="C154" s="32">
        <f ca="1">SUMIFS(Einmalzahlungen!$C:$C,Einmalzahlungen!$H:$H,'Tabellarische Darstellung'!C1)</f>
        <v>0</v>
      </c>
      <c r="D154" s="32">
        <f ca="1">SUMIFS(Einmalzahlungen!$C:$C,Einmalzahlungen!$H:$H,'Tabellarische Darstellung'!D1)</f>
        <v>500</v>
      </c>
      <c r="E154" s="32">
        <f ca="1">SUMIFS(Einmalzahlungen!$C:$C,Einmalzahlungen!$H:$H,'Tabellarische Darstellung'!E1)</f>
        <v>0</v>
      </c>
      <c r="F154" s="32">
        <f ca="1">SUMIFS(Einmalzahlungen!$C:$C,Einmalzahlungen!$H:$H,'Tabellarische Darstellung'!F1)</f>
        <v>0</v>
      </c>
      <c r="G154" s="32">
        <f ca="1">SUMIFS(Einmalzahlungen!$C:$C,Einmalzahlungen!$H:$H,'Tabellarische Darstellung'!G1)</f>
        <v>0</v>
      </c>
      <c r="H154" s="32">
        <f ca="1">SUMIFS(Einmalzahlungen!$C:$C,Einmalzahlungen!$H:$H,'Tabellarische Darstellung'!H1)</f>
        <v>1500</v>
      </c>
      <c r="I154" s="32">
        <f ca="1">SUMIFS(Einmalzahlungen!$C:$C,Einmalzahlungen!$H:$H,'Tabellarische Darstellung'!I1)</f>
        <v>0</v>
      </c>
      <c r="J154" s="32">
        <f ca="1">SUMIFS(Einmalzahlungen!$C:$C,Einmalzahlungen!$H:$H,'Tabellarische Darstellung'!J1)</f>
        <v>0</v>
      </c>
      <c r="K154" s="32">
        <f ca="1">SUMIFS(Einmalzahlungen!$C:$C,Einmalzahlungen!$H:$H,'Tabellarische Darstellung'!K1)</f>
        <v>0</v>
      </c>
      <c r="L154" s="32">
        <f ca="1">SUMIFS(Einmalzahlungen!$C:$C,Einmalzahlungen!$H:$H,'Tabellarische Darstellung'!L1)</f>
        <v>0</v>
      </c>
      <c r="M154" s="32">
        <f ca="1">SUMIFS(Einmalzahlungen!$C:$C,Einmalzahlungen!$H:$H,'Tabellarische Darstellung'!M1)</f>
        <v>0</v>
      </c>
      <c r="N154" s="32">
        <f ca="1">SUMIFS(Einmalzahlungen!$C:$C,Einmalzahlungen!$H:$H,'Tabellarische Darstellung'!N1)</f>
        <v>0</v>
      </c>
      <c r="O154" s="32">
        <f ca="1">SUMIFS(Einmalzahlungen!$C:$C,Einmalzahlungen!$H:$H,'Tabellarische Darstellung'!O1)</f>
        <v>0</v>
      </c>
      <c r="P154" s="32">
        <f ca="1">SUMIFS(Einmalzahlungen!$C:$C,Einmalzahlungen!$H:$H,'Tabellarische Darstellung'!P1)</f>
        <v>0</v>
      </c>
      <c r="Q154" s="32">
        <f ca="1">SUMIFS(Einmalzahlungen!$C:$C,Einmalzahlungen!$H:$H,'Tabellarische Darstellung'!Q1)</f>
        <v>0</v>
      </c>
      <c r="R154" s="32">
        <f ca="1">SUMIFS(Einmalzahlungen!$C:$C,Einmalzahlungen!$H:$H,'Tabellarische Darstellung'!R1)</f>
        <v>0</v>
      </c>
      <c r="S154" s="32">
        <f ca="1">SUMIFS(Einmalzahlungen!$C:$C,Einmalzahlungen!$H:$H,'Tabellarische Darstellung'!S1)</f>
        <v>0</v>
      </c>
      <c r="T154" s="32">
        <f ca="1">SUMIFS(Einmalzahlungen!$C:$C,Einmalzahlungen!$H:$H,'Tabellarische Darstellung'!T1)</f>
        <v>0</v>
      </c>
      <c r="U154" s="32">
        <f ca="1">SUMIFS(Einmalzahlungen!$C:$C,Einmalzahlungen!$H:$H,'Tabellarische Darstellung'!U1)</f>
        <v>0</v>
      </c>
      <c r="V154" s="32">
        <f ca="1">SUMIFS(Einmalzahlungen!$C:$C,Einmalzahlungen!$H:$H,'Tabellarische Darstellung'!V1)</f>
        <v>0</v>
      </c>
      <c r="W154" s="32">
        <f ca="1">SUMIFS(Einmalzahlungen!$C:$C,Einmalzahlungen!$H:$H,'Tabellarische Darstellung'!W1)</f>
        <v>0</v>
      </c>
      <c r="X154" s="32">
        <f ca="1">SUMIFS(Einmalzahlungen!$C:$C,Einmalzahlungen!$H:$H,'Tabellarische Darstellung'!X1)</f>
        <v>0</v>
      </c>
      <c r="Y154" s="32">
        <f ca="1">SUMIFS(Einmalzahlungen!$C:$C,Einmalzahlungen!$H:$H,'Tabellarische Darstellung'!Y1)</f>
        <v>0</v>
      </c>
      <c r="Z154" s="27">
        <f ca="1">SUM(B154:Y154)</f>
        <v>2000</v>
      </c>
      <c r="AA154" s="28">
        <f ca="1">Z154/COUNT(B$1:Y$1)</f>
        <v>83.333333333333329</v>
      </c>
    </row>
    <row r="155" spans="1:28">
      <c r="A155" s="31" t="s">
        <v>14</v>
      </c>
      <c r="B155" s="32">
        <f ca="1">B76</f>
        <v>70160</v>
      </c>
      <c r="C155" s="32">
        <f t="shared" ref="C155:Y155" ca="1" si="19">C76</f>
        <v>70360</v>
      </c>
      <c r="D155" s="32">
        <f t="shared" ca="1" si="19"/>
        <v>70260</v>
      </c>
      <c r="E155" s="32">
        <f t="shared" ca="1" si="19"/>
        <v>71360</v>
      </c>
      <c r="F155" s="32">
        <f t="shared" ca="1" si="19"/>
        <v>70160</v>
      </c>
      <c r="G155" s="32">
        <f t="shared" ca="1" si="19"/>
        <v>70460</v>
      </c>
      <c r="H155" s="32">
        <f t="shared" ca="1" si="19"/>
        <v>70860</v>
      </c>
      <c r="I155" s="32">
        <f t="shared" ca="1" si="19"/>
        <v>71860</v>
      </c>
      <c r="J155" s="32">
        <f t="shared" ca="1" si="19"/>
        <v>70310</v>
      </c>
      <c r="K155" s="32">
        <f t="shared" ca="1" si="19"/>
        <v>70360</v>
      </c>
      <c r="L155" s="32">
        <f t="shared" ca="1" si="19"/>
        <v>70160</v>
      </c>
      <c r="M155" s="32">
        <f t="shared" ca="1" si="19"/>
        <v>70460</v>
      </c>
      <c r="N155" s="32">
        <f t="shared" ca="1" si="19"/>
        <v>70160</v>
      </c>
      <c r="O155" s="32">
        <f t="shared" ca="1" si="19"/>
        <v>70360</v>
      </c>
      <c r="P155" s="32">
        <f t="shared" ca="1" si="19"/>
        <v>70260</v>
      </c>
      <c r="Q155" s="32">
        <f t="shared" ca="1" si="19"/>
        <v>71360</v>
      </c>
      <c r="R155" s="32">
        <f t="shared" ca="1" si="19"/>
        <v>70160</v>
      </c>
      <c r="S155" s="32">
        <f t="shared" ca="1" si="19"/>
        <v>70460</v>
      </c>
      <c r="T155" s="32">
        <f t="shared" ca="1" si="19"/>
        <v>70860</v>
      </c>
      <c r="U155" s="32">
        <f t="shared" ca="1" si="19"/>
        <v>71860</v>
      </c>
      <c r="V155" s="32">
        <f t="shared" ca="1" si="19"/>
        <v>70310</v>
      </c>
      <c r="W155" s="32">
        <f t="shared" ca="1" si="19"/>
        <v>70360</v>
      </c>
      <c r="X155" s="32">
        <f t="shared" ca="1" si="19"/>
        <v>70160</v>
      </c>
      <c r="Y155" s="32">
        <f t="shared" ca="1" si="19"/>
        <v>70460</v>
      </c>
      <c r="Z155" s="27">
        <f ca="1">SUM(B155:Y155)</f>
        <v>1693540</v>
      </c>
      <c r="AA155" s="28">
        <f ca="1">Z155/COUNT(B$1:Y$1)</f>
        <v>70564.166666666672</v>
      </c>
      <c r="AB155" s="8"/>
    </row>
    <row r="156" spans="1:28">
      <c r="A156" s="31" t="s">
        <v>94</v>
      </c>
      <c r="B156" s="32">
        <f ca="1">VLOOKUP(B153,VAT_PAYMENTS,VLOOKUP(AUX!$C$8,AUX_PERIODS,3,FALSE)+1,FALSE)</f>
        <v>3665.7257975116358</v>
      </c>
      <c r="C156" s="32">
        <f ca="1">VLOOKUP(C153,VAT_PAYMENTS,VLOOKUP(AUX!$C$8,AUX_PERIODS,3,FALSE)+1,FALSE)</f>
        <v>3054.4084288974982</v>
      </c>
      <c r="D156" s="32">
        <f ca="1">VLOOKUP(D153,VAT_PAYMENTS,VLOOKUP(AUX!$C$8,AUX_PERIODS,3,FALSE)+1,FALSE)</f>
        <v>2799.3146694808443</v>
      </c>
      <c r="E156" s="32">
        <f ca="1">VLOOKUP(E153,VAT_PAYMENTS,VLOOKUP(AUX!$C$8,AUX_PERIODS,3,FALSE)+1,FALSE)</f>
        <v>2378.932367005279</v>
      </c>
      <c r="F156" s="32">
        <f ca="1">VLOOKUP(F153,VAT_PAYMENTS,VLOOKUP(AUX!$C$8,AUX_PERIODS,3,FALSE)+1,FALSE)</f>
        <v>2910.1789390052004</v>
      </c>
      <c r="G156" s="32">
        <f ca="1">VLOOKUP(G153,VAT_PAYMENTS,VLOOKUP(AUX!$C$8,AUX_PERIODS,3,FALSE)+1,FALSE)</f>
        <v>3622.0503591694837</v>
      </c>
      <c r="H156" s="32">
        <f ca="1">VLOOKUP(H153,VAT_PAYMENTS,VLOOKUP(AUX!$C$8,AUX_PERIODS,3,FALSE)+1,FALSE)</f>
        <v>3383.2411932353884</v>
      </c>
      <c r="I156" s="32">
        <f ca="1">VLOOKUP(I153,VAT_PAYMENTS,VLOOKUP(AUX!$C$8,AUX_PERIODS,3,FALSE)+1,FALSE)</f>
        <v>3994.8982259442073</v>
      </c>
      <c r="J156" s="32">
        <f ca="1">VLOOKUP(J153,VAT_PAYMENTS,VLOOKUP(AUX!$C$8,AUX_PERIODS,3,FALSE)+1,FALSE)</f>
        <v>3482.6996580805958</v>
      </c>
      <c r="K156" s="32">
        <f ca="1">VLOOKUP(K153,VAT_PAYMENTS,VLOOKUP(AUX!$C$8,AUX_PERIODS,3,FALSE)+1,FALSE)</f>
        <v>4825.1778478690376</v>
      </c>
      <c r="L156" s="32">
        <f ca="1">VLOOKUP(L153,VAT_PAYMENTS,VLOOKUP(AUX!$C$8,AUX_PERIODS,3,FALSE)+1,FALSE)</f>
        <v>4678.2688378042276</v>
      </c>
      <c r="M156" s="32">
        <f ca="1">VLOOKUP(M153,VAT_PAYMENTS,VLOOKUP(AUX!$C$8,AUX_PERIODS,3,FALSE)+1,FALSE)</f>
        <v>3711.7525334236343</v>
      </c>
      <c r="N156" s="32">
        <f ca="1">VLOOKUP(N153,VAT_PAYMENTS,VLOOKUP(AUX!$C$8,AUX_PERIODS,3,FALSE)+1,FALSE)</f>
        <v>2384.8757059325571</v>
      </c>
      <c r="O156" s="32">
        <f ca="1">VLOOKUP(O153,VAT_PAYMENTS,VLOOKUP(AUX!$C$8,AUX_PERIODS,3,FALSE)+1,FALSE)</f>
        <v>2660.1152846301875</v>
      </c>
      <c r="P156" s="32">
        <f ca="1">VLOOKUP(P153,VAT_PAYMENTS,VLOOKUP(AUX!$C$8,AUX_PERIODS,3,FALSE)+1,FALSE)</f>
        <v>3681.3258800145327</v>
      </c>
      <c r="Q156" s="32">
        <f ca="1">VLOOKUP(Q153,VAT_PAYMENTS,VLOOKUP(AUX!$C$8,AUX_PERIODS,3,FALSE)+1,FALSE)</f>
        <v>2990.1320276611195</v>
      </c>
      <c r="R156" s="32">
        <f ca="1">VLOOKUP(R153,VAT_PAYMENTS,VLOOKUP(AUX!$C$8,AUX_PERIODS,3,FALSE)+1,FALSE)</f>
        <v>3438.6377775852598</v>
      </c>
      <c r="S156" s="32">
        <f ca="1">VLOOKUP(S153,VAT_PAYMENTS,VLOOKUP(AUX!$C$8,AUX_PERIODS,3,FALSE)+1,FALSE)</f>
        <v>1706.3653420887715</v>
      </c>
      <c r="T156" s="32">
        <f ca="1">VLOOKUP(T153,VAT_PAYMENTS,VLOOKUP(AUX!$C$8,AUX_PERIODS,3,FALSE)+1,FALSE)</f>
        <v>5085.7377610889807</v>
      </c>
      <c r="U156" s="32">
        <f ca="1">VLOOKUP(U153,VAT_PAYMENTS,VLOOKUP(AUX!$C$8,AUX_PERIODS,3,FALSE)+1,FALSE)</f>
        <v>4647.3862029046832</v>
      </c>
      <c r="V156" s="32">
        <f ca="1">VLOOKUP(V153,VAT_PAYMENTS,VLOOKUP(AUX!$C$8,AUX_PERIODS,3,FALSE)+1,FALSE)</f>
        <v>4221.6954022354957</v>
      </c>
      <c r="W156" s="32">
        <f ca="1">VLOOKUP(W153,VAT_PAYMENTS,VLOOKUP(AUX!$C$8,AUX_PERIODS,3,FALSE)+1,FALSE)</f>
        <v>4515.2693740003369</v>
      </c>
      <c r="X156" s="32">
        <f ca="1">VLOOKUP(X153,VAT_PAYMENTS,VLOOKUP(AUX!$C$8,AUX_PERIODS,3,FALSE)+1,FALSE)</f>
        <v>3124.0280423805993</v>
      </c>
      <c r="Y156" s="32">
        <f ca="1">VLOOKUP(Y153,VAT_PAYMENTS,VLOOKUP(AUX!$C$8,AUX_PERIODS,3,FALSE)+1,FALSE)</f>
        <v>2852.6927186093112</v>
      </c>
      <c r="Z156" s="27">
        <f t="shared" ref="Z156" ca="1" si="20">SUM(B156:Y156)</f>
        <v>83814.910376558852</v>
      </c>
      <c r="AA156" s="28">
        <f t="shared" ref="AA156" ca="1" si="21">Z156/COUNT(B$1:Y$1)</f>
        <v>3492.287932356619</v>
      </c>
      <c r="AB156" s="8"/>
    </row>
    <row r="157" spans="1:28" ht="17" thickBot="1">
      <c r="A157" s="33" t="s">
        <v>11</v>
      </c>
      <c r="B157" s="34">
        <f t="shared" ref="B157" ca="1" si="22">SUM(B154:B156)</f>
        <v>73825.725797511637</v>
      </c>
      <c r="C157" s="34">
        <f t="shared" ref="C157:Y157" ca="1" si="23">SUM(C154:C156)</f>
        <v>73414.408428897499</v>
      </c>
      <c r="D157" s="34">
        <f t="shared" ca="1" si="23"/>
        <v>73559.314669480838</v>
      </c>
      <c r="E157" s="34">
        <f t="shared" ca="1" si="23"/>
        <v>73738.932367005284</v>
      </c>
      <c r="F157" s="34">
        <f t="shared" ca="1" si="23"/>
        <v>73070.1789390052</v>
      </c>
      <c r="G157" s="34">
        <f t="shared" ca="1" si="23"/>
        <v>74082.050359169487</v>
      </c>
      <c r="H157" s="34">
        <f t="shared" ca="1" si="23"/>
        <v>75743.241193235386</v>
      </c>
      <c r="I157" s="34">
        <f t="shared" ca="1" si="23"/>
        <v>75854.898225944213</v>
      </c>
      <c r="J157" s="34">
        <f t="shared" ca="1" si="23"/>
        <v>73792.699658080601</v>
      </c>
      <c r="K157" s="34">
        <f t="shared" ca="1" si="23"/>
        <v>75185.177847869039</v>
      </c>
      <c r="L157" s="34">
        <f t="shared" ca="1" si="23"/>
        <v>74838.268837804222</v>
      </c>
      <c r="M157" s="34">
        <f t="shared" ca="1" si="23"/>
        <v>74171.752533423627</v>
      </c>
      <c r="N157" s="34">
        <f t="shared" ca="1" si="23"/>
        <v>72544.875705932558</v>
      </c>
      <c r="O157" s="34">
        <f t="shared" ca="1" si="23"/>
        <v>73020.115284630185</v>
      </c>
      <c r="P157" s="34">
        <f t="shared" ca="1" si="23"/>
        <v>73941.325880014527</v>
      </c>
      <c r="Q157" s="34">
        <f t="shared" ca="1" si="23"/>
        <v>74350.132027661122</v>
      </c>
      <c r="R157" s="34">
        <f t="shared" ca="1" si="23"/>
        <v>73598.63777758526</v>
      </c>
      <c r="S157" s="34">
        <f t="shared" ca="1" si="23"/>
        <v>72166.365342088771</v>
      </c>
      <c r="T157" s="34">
        <f t="shared" ca="1" si="23"/>
        <v>75945.737761088982</v>
      </c>
      <c r="U157" s="34">
        <f t="shared" ca="1" si="23"/>
        <v>76507.386202904687</v>
      </c>
      <c r="V157" s="34">
        <f t="shared" ca="1" si="23"/>
        <v>74531.695402235491</v>
      </c>
      <c r="W157" s="34">
        <f t="shared" ca="1" si="23"/>
        <v>74875.269374000331</v>
      </c>
      <c r="X157" s="34">
        <f t="shared" ca="1" si="23"/>
        <v>73284.028042380596</v>
      </c>
      <c r="Y157" s="34">
        <f t="shared" ca="1" si="23"/>
        <v>73312.692718609309</v>
      </c>
      <c r="Z157" s="35">
        <f ca="1">SUM(Z154:Z156)</f>
        <v>1779354.9103765588</v>
      </c>
      <c r="AA157" s="36">
        <f ca="1">Z157/COUNT(B$1:Y$1)</f>
        <v>74139.787932356616</v>
      </c>
      <c r="AB157" s="138">
        <f ca="1">SUM(Z154:Z156)-SUM(B157:Y157)</f>
        <v>0</v>
      </c>
    </row>
    <row r="158" spans="1:28" ht="17" thickTop="1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8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8">
      <c r="A160" s="20" t="str">
        <f ca="1">"Periodische Einnahmen - Liquiditätsplan "&amp;TEXT(B$1,"MM/JJJJ")&amp;" - "&amp;TEXT(Y$1,"MM/JJJJ")</f>
        <v>Periodische Einnahmen - Liquiditätsplan 06/2020 - 05/2022</v>
      </c>
      <c r="B160" s="21">
        <f t="shared" ref="B160:AA160" ca="1" si="24">B$1</f>
        <v>43983</v>
      </c>
      <c r="C160" s="21">
        <f t="shared" ca="1" si="24"/>
        <v>44013</v>
      </c>
      <c r="D160" s="21">
        <f t="shared" ca="1" si="24"/>
        <v>44044</v>
      </c>
      <c r="E160" s="21">
        <f t="shared" ca="1" si="24"/>
        <v>44075</v>
      </c>
      <c r="F160" s="21">
        <f t="shared" ca="1" si="24"/>
        <v>44105</v>
      </c>
      <c r="G160" s="21">
        <f t="shared" ca="1" si="24"/>
        <v>44136</v>
      </c>
      <c r="H160" s="21">
        <f t="shared" ca="1" si="24"/>
        <v>44166</v>
      </c>
      <c r="I160" s="21">
        <f t="shared" ca="1" si="24"/>
        <v>44197</v>
      </c>
      <c r="J160" s="21">
        <f t="shared" ca="1" si="24"/>
        <v>44228</v>
      </c>
      <c r="K160" s="21">
        <f t="shared" ca="1" si="24"/>
        <v>44256</v>
      </c>
      <c r="L160" s="21">
        <f t="shared" ca="1" si="24"/>
        <v>44287</v>
      </c>
      <c r="M160" s="21">
        <f t="shared" ca="1" si="24"/>
        <v>44317</v>
      </c>
      <c r="N160" s="21">
        <f t="shared" ca="1" si="24"/>
        <v>44348</v>
      </c>
      <c r="O160" s="21">
        <f t="shared" ca="1" si="24"/>
        <v>44378</v>
      </c>
      <c r="P160" s="21">
        <f t="shared" ca="1" si="24"/>
        <v>44409</v>
      </c>
      <c r="Q160" s="21">
        <f t="shared" ca="1" si="24"/>
        <v>44440</v>
      </c>
      <c r="R160" s="21">
        <f t="shared" ca="1" si="24"/>
        <v>44470</v>
      </c>
      <c r="S160" s="21">
        <f t="shared" ca="1" si="24"/>
        <v>44501</v>
      </c>
      <c r="T160" s="21">
        <f t="shared" ca="1" si="24"/>
        <v>44531</v>
      </c>
      <c r="U160" s="21">
        <f t="shared" ca="1" si="24"/>
        <v>44562</v>
      </c>
      <c r="V160" s="21">
        <f t="shared" ca="1" si="24"/>
        <v>44593</v>
      </c>
      <c r="W160" s="21">
        <f t="shared" ca="1" si="24"/>
        <v>44621</v>
      </c>
      <c r="X160" s="21">
        <f t="shared" ca="1" si="24"/>
        <v>44652</v>
      </c>
      <c r="Y160" s="22">
        <f t="shared" ca="1" si="24"/>
        <v>44682</v>
      </c>
      <c r="Z160" s="23" t="str">
        <f t="shared" si="24"/>
        <v>Summe</v>
      </c>
      <c r="AA160" s="23" t="str">
        <f t="shared" si="24"/>
        <v>Monatlich</v>
      </c>
    </row>
    <row r="161" spans="1:27">
      <c r="A161" s="31" t="str">
        <f>IF('Periodische Einnahmen'!A2&lt;&gt;"",'Periodische Einnahmen'!A2&amp;" ("&amp;'Periodische Einnahmen'!C2&amp;" "&amp;TEXT('Periodische Einnahmen'!D2,"0.00")&amp;" ab "&amp;TEXT('Periodische Einnahmen'!E2,"MMM/JJJJ")&amp;")","")</f>
        <v>Mieteinkünfte Untervermietung Büro (Quartalsweise 500.00 ab Jan/2020)</v>
      </c>
      <c r="B161" s="32">
        <f ca="1">IFERROR(IF(AND(MOD(MONTH(B$1)+12-MONTH('Periodische Einnahmen'!$J2),'Periodische Einnahmen'!$I2)=0,B$1&gt;='Periodische Einnahmen'!$J2,B$1&lt;='Periodische Einnahmen'!$F2),'Periodische Einnahmen'!$D2,0),0)</f>
        <v>0</v>
      </c>
      <c r="C161" s="32">
        <f ca="1">IFERROR(IF(AND(MOD(MONTH(C$1)+12-MONTH('Periodische Einnahmen'!$J2),'Periodische Einnahmen'!$I2)=0,C$1&gt;='Periodische Einnahmen'!$J2,C$1&lt;='Periodische Einnahmen'!$F2),'Periodische Einnahmen'!$D2,0),0)</f>
        <v>500</v>
      </c>
      <c r="D161" s="32">
        <f ca="1">IFERROR(IF(AND(MOD(MONTH(D$1)+12-MONTH('Periodische Einnahmen'!$J2),'Periodische Einnahmen'!$I2)=0,D$1&gt;='Periodische Einnahmen'!$J2,D$1&lt;='Periodische Einnahmen'!$F2),'Periodische Einnahmen'!$D2,0),0)</f>
        <v>0</v>
      </c>
      <c r="E161" s="32">
        <f ca="1">IFERROR(IF(AND(MOD(MONTH(E$1)+12-MONTH('Periodische Einnahmen'!$J2),'Periodische Einnahmen'!$I2)=0,E$1&gt;='Periodische Einnahmen'!$J2,E$1&lt;='Periodische Einnahmen'!$F2),'Periodische Einnahmen'!$D2,0),0)</f>
        <v>0</v>
      </c>
      <c r="F161" s="32">
        <f ca="1">IFERROR(IF(AND(MOD(MONTH(F$1)+12-MONTH('Periodische Einnahmen'!$J2),'Periodische Einnahmen'!$I2)=0,F$1&gt;='Periodische Einnahmen'!$J2,F$1&lt;='Periodische Einnahmen'!$F2),'Periodische Einnahmen'!$D2,0),0)</f>
        <v>500</v>
      </c>
      <c r="G161" s="32">
        <f ca="1">IFERROR(IF(AND(MOD(MONTH(G$1)+12-MONTH('Periodische Einnahmen'!$J2),'Periodische Einnahmen'!$I2)=0,G$1&gt;='Periodische Einnahmen'!$J2,G$1&lt;='Periodische Einnahmen'!$F2),'Periodische Einnahmen'!$D2,0),0)</f>
        <v>0</v>
      </c>
      <c r="H161" s="32">
        <f ca="1">IFERROR(IF(AND(MOD(MONTH(H$1)+12-MONTH('Periodische Einnahmen'!$J2),'Periodische Einnahmen'!$I2)=0,H$1&gt;='Periodische Einnahmen'!$J2,H$1&lt;='Periodische Einnahmen'!$F2),'Periodische Einnahmen'!$D2,0),0)</f>
        <v>0</v>
      </c>
      <c r="I161" s="32">
        <f ca="1">IFERROR(IF(AND(MOD(MONTH(I$1)+12-MONTH('Periodische Einnahmen'!$J2),'Periodische Einnahmen'!$I2)=0,I$1&gt;='Periodische Einnahmen'!$J2,I$1&lt;='Periodische Einnahmen'!$F2),'Periodische Einnahmen'!$D2,0),0)</f>
        <v>500</v>
      </c>
      <c r="J161" s="32">
        <f ca="1">IFERROR(IF(AND(MOD(MONTH(J$1)+12-MONTH('Periodische Einnahmen'!$J2),'Periodische Einnahmen'!$I2)=0,J$1&gt;='Periodische Einnahmen'!$J2,J$1&lt;='Periodische Einnahmen'!$F2),'Periodische Einnahmen'!$D2,0),0)</f>
        <v>0</v>
      </c>
      <c r="K161" s="32">
        <f ca="1">IFERROR(IF(AND(MOD(MONTH(K$1)+12-MONTH('Periodische Einnahmen'!$J2),'Periodische Einnahmen'!$I2)=0,K$1&gt;='Periodische Einnahmen'!$J2,K$1&lt;='Periodische Einnahmen'!$F2),'Periodische Einnahmen'!$D2,0),0)</f>
        <v>0</v>
      </c>
      <c r="L161" s="32">
        <f ca="1">IFERROR(IF(AND(MOD(MONTH(L$1)+12-MONTH('Periodische Einnahmen'!$J2),'Periodische Einnahmen'!$I2)=0,L$1&gt;='Periodische Einnahmen'!$J2,L$1&lt;='Periodische Einnahmen'!$F2),'Periodische Einnahmen'!$D2,0),0)</f>
        <v>500</v>
      </c>
      <c r="M161" s="32">
        <f ca="1">IFERROR(IF(AND(MOD(MONTH(M$1)+12-MONTH('Periodische Einnahmen'!$J2),'Periodische Einnahmen'!$I2)=0,M$1&gt;='Periodische Einnahmen'!$J2,M$1&lt;='Periodische Einnahmen'!$F2),'Periodische Einnahmen'!$D2,0),0)</f>
        <v>0</v>
      </c>
      <c r="N161" s="32">
        <f ca="1">IFERROR(IF(AND(MOD(MONTH(N$1)+12-MONTH('Periodische Einnahmen'!$J2),'Periodische Einnahmen'!$I2)=0,N$1&gt;='Periodische Einnahmen'!$J2,N$1&lt;='Periodische Einnahmen'!$F2),'Periodische Einnahmen'!$D2,0),0)</f>
        <v>0</v>
      </c>
      <c r="O161" s="32">
        <f ca="1">IFERROR(IF(AND(MOD(MONTH(O$1)+12-MONTH('Periodische Einnahmen'!$J2),'Periodische Einnahmen'!$I2)=0,O$1&gt;='Periodische Einnahmen'!$J2,O$1&lt;='Periodische Einnahmen'!$F2),'Periodische Einnahmen'!$D2,0),0)</f>
        <v>500</v>
      </c>
      <c r="P161" s="32">
        <f ca="1">IFERROR(IF(AND(MOD(MONTH(P$1)+12-MONTH('Periodische Einnahmen'!$J2),'Periodische Einnahmen'!$I2)=0,P$1&gt;='Periodische Einnahmen'!$J2,P$1&lt;='Periodische Einnahmen'!$F2),'Periodische Einnahmen'!$D2,0),0)</f>
        <v>0</v>
      </c>
      <c r="Q161" s="32">
        <f ca="1">IFERROR(IF(AND(MOD(MONTH(Q$1)+12-MONTH('Periodische Einnahmen'!$J2),'Periodische Einnahmen'!$I2)=0,Q$1&gt;='Periodische Einnahmen'!$J2,Q$1&lt;='Periodische Einnahmen'!$F2),'Periodische Einnahmen'!$D2,0),0)</f>
        <v>0</v>
      </c>
      <c r="R161" s="32">
        <f ca="1">IFERROR(IF(AND(MOD(MONTH(R$1)+12-MONTH('Periodische Einnahmen'!$J2),'Periodische Einnahmen'!$I2)=0,R$1&gt;='Periodische Einnahmen'!$J2,R$1&lt;='Periodische Einnahmen'!$F2),'Periodische Einnahmen'!$D2,0),0)</f>
        <v>500</v>
      </c>
      <c r="S161" s="32">
        <f ca="1">IFERROR(IF(AND(MOD(MONTH(S$1)+12-MONTH('Periodische Einnahmen'!$J2),'Periodische Einnahmen'!$I2)=0,S$1&gt;='Periodische Einnahmen'!$J2,S$1&lt;='Periodische Einnahmen'!$F2),'Periodische Einnahmen'!$D2,0),0)</f>
        <v>0</v>
      </c>
      <c r="T161" s="32">
        <f ca="1">IFERROR(IF(AND(MOD(MONTH(T$1)+12-MONTH('Periodische Einnahmen'!$J2),'Periodische Einnahmen'!$I2)=0,T$1&gt;='Periodische Einnahmen'!$J2,T$1&lt;='Periodische Einnahmen'!$F2),'Periodische Einnahmen'!$D2,0),0)</f>
        <v>0</v>
      </c>
      <c r="U161" s="32">
        <f ca="1">IFERROR(IF(AND(MOD(MONTH(U$1)+12-MONTH('Periodische Einnahmen'!$J2),'Periodische Einnahmen'!$I2)=0,U$1&gt;='Periodische Einnahmen'!$J2,U$1&lt;='Periodische Einnahmen'!$F2),'Periodische Einnahmen'!$D2,0),0)</f>
        <v>500</v>
      </c>
      <c r="V161" s="32">
        <f ca="1">IFERROR(IF(AND(MOD(MONTH(V$1)+12-MONTH('Periodische Einnahmen'!$J2),'Periodische Einnahmen'!$I2)=0,V$1&gt;='Periodische Einnahmen'!$J2,V$1&lt;='Periodische Einnahmen'!$F2),'Periodische Einnahmen'!$D2,0),0)</f>
        <v>0</v>
      </c>
      <c r="W161" s="32">
        <f ca="1">IFERROR(IF(AND(MOD(MONTH(W$1)+12-MONTH('Periodische Einnahmen'!$J2),'Periodische Einnahmen'!$I2)=0,W$1&gt;='Periodische Einnahmen'!$J2,W$1&lt;='Periodische Einnahmen'!$F2),'Periodische Einnahmen'!$D2,0),0)</f>
        <v>0</v>
      </c>
      <c r="X161" s="32">
        <f ca="1">IFERROR(IF(AND(MOD(MONTH(X$1)+12-MONTH('Periodische Einnahmen'!$J2),'Periodische Einnahmen'!$I2)=0,X$1&gt;='Periodische Einnahmen'!$J2,X$1&lt;='Periodische Einnahmen'!$F2),'Periodische Einnahmen'!$D2,0),0)</f>
        <v>500</v>
      </c>
      <c r="Y161" s="32">
        <f ca="1">IFERROR(IF(AND(MOD(MONTH(Y$1)+12-MONTH('Periodische Einnahmen'!$J2),'Periodische Einnahmen'!$I2)=0,Y$1&gt;='Periodische Einnahmen'!$J2,Y$1&lt;='Periodische Einnahmen'!$F2),'Periodische Einnahmen'!$D2,0),0)</f>
        <v>0</v>
      </c>
      <c r="Z161" s="27">
        <f ca="1">SUM(B161:Y161)</f>
        <v>4000</v>
      </c>
      <c r="AA161" s="28">
        <f t="shared" ref="AA161" ca="1" si="25">Z161/COUNT(B$1:Y$1)</f>
        <v>166.66666666666666</v>
      </c>
    </row>
    <row r="162" spans="1:27" s="6" customFormat="1" ht="14">
      <c r="A162" s="31" t="str">
        <f>IF('Periodische Einnahmen'!A3&lt;&gt;"",'Periodische Einnahmen'!A3&amp;" ("&amp;'Periodische Einnahmen'!C3&amp;" "&amp;TEXT('Periodische Einnahmen'!D3,"0.00")&amp;" ab "&amp;TEXT('Periodische Einnahmen'!E3,"MMM/JJJJ")&amp;")","")</f>
        <v/>
      </c>
      <c r="B162" s="32">
        <f ca="1">IFERROR(IF(AND(MOD(MONTH(B$1)+12-MONTH('Periodische Einnahmen'!$J3),'Periodische Einnahmen'!$I3)=0,B$1&gt;='Periodische Einnahmen'!$J3,B$1&lt;='Periodische Einnahmen'!$F3),'Periodische Einnahmen'!$D3,0),0)</f>
        <v>0</v>
      </c>
      <c r="C162" s="32">
        <f ca="1">IFERROR(IF(AND(MOD(MONTH(C$1)+12-MONTH('Periodische Einnahmen'!$J3),'Periodische Einnahmen'!$I3)=0,C$1&gt;='Periodische Einnahmen'!$J3,C$1&lt;='Periodische Einnahmen'!$F3),'Periodische Einnahmen'!$D3,0),0)</f>
        <v>0</v>
      </c>
      <c r="D162" s="32">
        <f ca="1">IFERROR(IF(AND(MOD(MONTH(D$1)+12-MONTH('Periodische Einnahmen'!$J3),'Periodische Einnahmen'!$I3)=0,D$1&gt;='Periodische Einnahmen'!$J3,D$1&lt;='Periodische Einnahmen'!$F3),'Periodische Einnahmen'!$D3,0),0)</f>
        <v>0</v>
      </c>
      <c r="E162" s="32">
        <f ca="1">IFERROR(IF(AND(MOD(MONTH(E$1)+12-MONTH('Periodische Einnahmen'!$J3),'Periodische Einnahmen'!$I3)=0,E$1&gt;='Periodische Einnahmen'!$J3,E$1&lt;='Periodische Einnahmen'!$F3),'Periodische Einnahmen'!$D3,0),0)</f>
        <v>0</v>
      </c>
      <c r="F162" s="32">
        <f ca="1">IFERROR(IF(AND(MOD(MONTH(F$1)+12-MONTH('Periodische Einnahmen'!$J3),'Periodische Einnahmen'!$I3)=0,F$1&gt;='Periodische Einnahmen'!$J3,F$1&lt;='Periodische Einnahmen'!$F3),'Periodische Einnahmen'!$D3,0),0)</f>
        <v>0</v>
      </c>
      <c r="G162" s="32">
        <f ca="1">IFERROR(IF(AND(MOD(MONTH(G$1)+12-MONTH('Periodische Einnahmen'!$J3),'Periodische Einnahmen'!$I3)=0,G$1&gt;='Periodische Einnahmen'!$J3,G$1&lt;='Periodische Einnahmen'!$F3),'Periodische Einnahmen'!$D3,0),0)</f>
        <v>0</v>
      </c>
      <c r="H162" s="32">
        <f ca="1">IFERROR(IF(AND(MOD(MONTH(H$1)+12-MONTH('Periodische Einnahmen'!$J3),'Periodische Einnahmen'!$I3)=0,H$1&gt;='Periodische Einnahmen'!$J3,H$1&lt;='Periodische Einnahmen'!$F3),'Periodische Einnahmen'!$D3,0),0)</f>
        <v>0</v>
      </c>
      <c r="I162" s="32">
        <f ca="1">IFERROR(IF(AND(MOD(MONTH(I$1)+12-MONTH('Periodische Einnahmen'!$J3),'Periodische Einnahmen'!$I3)=0,I$1&gt;='Periodische Einnahmen'!$J3,I$1&lt;='Periodische Einnahmen'!$F3),'Periodische Einnahmen'!$D3,0),0)</f>
        <v>0</v>
      </c>
      <c r="J162" s="32">
        <f ca="1">IFERROR(IF(AND(MOD(MONTH(J$1)+12-MONTH('Periodische Einnahmen'!$J3),'Periodische Einnahmen'!$I3)=0,J$1&gt;='Periodische Einnahmen'!$J3,J$1&lt;='Periodische Einnahmen'!$F3),'Periodische Einnahmen'!$D3,0),0)</f>
        <v>0</v>
      </c>
      <c r="K162" s="32">
        <f ca="1">IFERROR(IF(AND(MOD(MONTH(K$1)+12-MONTH('Periodische Einnahmen'!$J3),'Periodische Einnahmen'!$I3)=0,K$1&gt;='Periodische Einnahmen'!$J3,K$1&lt;='Periodische Einnahmen'!$F3),'Periodische Einnahmen'!$D3,0),0)</f>
        <v>0</v>
      </c>
      <c r="L162" s="32">
        <f ca="1">IFERROR(IF(AND(MOD(MONTH(L$1)+12-MONTH('Periodische Einnahmen'!$J3),'Periodische Einnahmen'!$I3)=0,L$1&gt;='Periodische Einnahmen'!$J3,L$1&lt;='Periodische Einnahmen'!$F3),'Periodische Einnahmen'!$D3,0),0)</f>
        <v>0</v>
      </c>
      <c r="M162" s="32">
        <f ca="1">IFERROR(IF(AND(MOD(MONTH(M$1)+12-MONTH('Periodische Einnahmen'!$J3),'Periodische Einnahmen'!$I3)=0,M$1&gt;='Periodische Einnahmen'!$J3,M$1&lt;='Periodische Einnahmen'!$F3),'Periodische Einnahmen'!$D3,0),0)</f>
        <v>0</v>
      </c>
      <c r="N162" s="32">
        <f ca="1">IFERROR(IF(AND(MOD(MONTH(N$1)+12-MONTH('Periodische Einnahmen'!$J3),'Periodische Einnahmen'!$I3)=0,N$1&gt;='Periodische Einnahmen'!$J3,N$1&lt;='Periodische Einnahmen'!$F3),'Periodische Einnahmen'!$D3,0),0)</f>
        <v>0</v>
      </c>
      <c r="O162" s="32">
        <f ca="1">IFERROR(IF(AND(MOD(MONTH(O$1)+12-MONTH('Periodische Einnahmen'!$J3),'Periodische Einnahmen'!$I3)=0,O$1&gt;='Periodische Einnahmen'!$J3,O$1&lt;='Periodische Einnahmen'!$F3),'Periodische Einnahmen'!$D3,0),0)</f>
        <v>0</v>
      </c>
      <c r="P162" s="32">
        <f ca="1">IFERROR(IF(AND(MOD(MONTH(P$1)+12-MONTH('Periodische Einnahmen'!$J3),'Periodische Einnahmen'!$I3)=0,P$1&gt;='Periodische Einnahmen'!$J3,P$1&lt;='Periodische Einnahmen'!$F3),'Periodische Einnahmen'!$D3,0),0)</f>
        <v>0</v>
      </c>
      <c r="Q162" s="32">
        <f ca="1">IFERROR(IF(AND(MOD(MONTH(Q$1)+12-MONTH('Periodische Einnahmen'!$J3),'Periodische Einnahmen'!$I3)=0,Q$1&gt;='Periodische Einnahmen'!$J3,Q$1&lt;='Periodische Einnahmen'!$F3),'Periodische Einnahmen'!$D3,0),0)</f>
        <v>0</v>
      </c>
      <c r="R162" s="32">
        <f ca="1">IFERROR(IF(AND(MOD(MONTH(R$1)+12-MONTH('Periodische Einnahmen'!$J3),'Periodische Einnahmen'!$I3)=0,R$1&gt;='Periodische Einnahmen'!$J3,R$1&lt;='Periodische Einnahmen'!$F3),'Periodische Einnahmen'!$D3,0),0)</f>
        <v>0</v>
      </c>
      <c r="S162" s="32">
        <f ca="1">IFERROR(IF(AND(MOD(MONTH(S$1)+12-MONTH('Periodische Einnahmen'!$J3),'Periodische Einnahmen'!$I3)=0,S$1&gt;='Periodische Einnahmen'!$J3,S$1&lt;='Periodische Einnahmen'!$F3),'Periodische Einnahmen'!$D3,0),0)</f>
        <v>0</v>
      </c>
      <c r="T162" s="32">
        <f ca="1">IFERROR(IF(AND(MOD(MONTH(T$1)+12-MONTH('Periodische Einnahmen'!$J3),'Periodische Einnahmen'!$I3)=0,T$1&gt;='Periodische Einnahmen'!$J3,T$1&lt;='Periodische Einnahmen'!$F3),'Periodische Einnahmen'!$D3,0),0)</f>
        <v>0</v>
      </c>
      <c r="U162" s="32">
        <f ca="1">IFERROR(IF(AND(MOD(MONTH(U$1)+12-MONTH('Periodische Einnahmen'!$J3),'Periodische Einnahmen'!$I3)=0,U$1&gt;='Periodische Einnahmen'!$J3,U$1&lt;='Periodische Einnahmen'!$F3),'Periodische Einnahmen'!$D3,0),0)</f>
        <v>0</v>
      </c>
      <c r="V162" s="32">
        <f ca="1">IFERROR(IF(AND(MOD(MONTH(V$1)+12-MONTH('Periodische Einnahmen'!$J3),'Periodische Einnahmen'!$I3)=0,V$1&gt;='Periodische Einnahmen'!$J3,V$1&lt;='Periodische Einnahmen'!$F3),'Periodische Einnahmen'!$D3,0),0)</f>
        <v>0</v>
      </c>
      <c r="W162" s="32">
        <f ca="1">IFERROR(IF(AND(MOD(MONTH(W$1)+12-MONTH('Periodische Einnahmen'!$J3),'Periodische Einnahmen'!$I3)=0,W$1&gt;='Periodische Einnahmen'!$J3,W$1&lt;='Periodische Einnahmen'!$F3),'Periodische Einnahmen'!$D3,0),0)</f>
        <v>0</v>
      </c>
      <c r="X162" s="32">
        <f ca="1">IFERROR(IF(AND(MOD(MONTH(X$1)+12-MONTH('Periodische Einnahmen'!$J3),'Periodische Einnahmen'!$I3)=0,X$1&gt;='Periodische Einnahmen'!$J3,X$1&lt;='Periodische Einnahmen'!$F3),'Periodische Einnahmen'!$D3,0),0)</f>
        <v>0</v>
      </c>
      <c r="Y162" s="32">
        <f ca="1">IFERROR(IF(AND(MOD(MONTH(Y$1)+12-MONTH('Periodische Einnahmen'!$J3),'Periodische Einnahmen'!$I3)=0,Y$1&gt;='Periodische Einnahmen'!$J3,Y$1&lt;='Periodische Einnahmen'!$F3),'Periodische Einnahmen'!$D3,0),0)</f>
        <v>0</v>
      </c>
      <c r="Z162" s="27">
        <f t="shared" ref="Z162:Z225" ca="1" si="26">SUM(B162:Y162)</f>
        <v>0</v>
      </c>
      <c r="AA162" s="28">
        <f t="shared" ref="AA162:AA225" ca="1" si="27">Z162/COUNT(B$1:Y$1)</f>
        <v>0</v>
      </c>
    </row>
    <row r="163" spans="1:27" s="3" customFormat="1" ht="14">
      <c r="A163" s="31" t="str">
        <f>IF('Periodische Einnahmen'!A4&lt;&gt;"",'Periodische Einnahmen'!A4&amp;" ("&amp;'Periodische Einnahmen'!C4&amp;" "&amp;TEXT('Periodische Einnahmen'!D4,"0.00")&amp;" ab "&amp;TEXT('Periodische Einnahmen'!E4,"MMM/JJJJ")&amp;")","")</f>
        <v/>
      </c>
      <c r="B163" s="32">
        <f ca="1">IFERROR(IF(AND(MOD(MONTH(B$1)+12-MONTH('Periodische Einnahmen'!$J4),'Periodische Einnahmen'!$I4)=0,B$1&gt;='Periodische Einnahmen'!$J4,B$1&lt;='Periodische Einnahmen'!$F4),'Periodische Einnahmen'!$D4,0),0)</f>
        <v>0</v>
      </c>
      <c r="C163" s="32">
        <f ca="1">IFERROR(IF(AND(MOD(MONTH(C$1)+12-MONTH('Periodische Einnahmen'!$J4),'Periodische Einnahmen'!$I4)=0,C$1&gt;='Periodische Einnahmen'!$J4,C$1&lt;='Periodische Einnahmen'!$F4),'Periodische Einnahmen'!$D4,0),0)</f>
        <v>0</v>
      </c>
      <c r="D163" s="32">
        <f ca="1">IFERROR(IF(AND(MOD(MONTH(D$1)+12-MONTH('Periodische Einnahmen'!$J4),'Periodische Einnahmen'!$I4)=0,D$1&gt;='Periodische Einnahmen'!$J4,D$1&lt;='Periodische Einnahmen'!$F4),'Periodische Einnahmen'!$D4,0),0)</f>
        <v>0</v>
      </c>
      <c r="E163" s="32">
        <f ca="1">IFERROR(IF(AND(MOD(MONTH(E$1)+12-MONTH('Periodische Einnahmen'!$J4),'Periodische Einnahmen'!$I4)=0,E$1&gt;='Periodische Einnahmen'!$J4,E$1&lt;='Periodische Einnahmen'!$F4),'Periodische Einnahmen'!$D4,0),0)</f>
        <v>0</v>
      </c>
      <c r="F163" s="32">
        <f ca="1">IFERROR(IF(AND(MOD(MONTH(F$1)+12-MONTH('Periodische Einnahmen'!$J4),'Periodische Einnahmen'!$I4)=0,F$1&gt;='Periodische Einnahmen'!$J4,F$1&lt;='Periodische Einnahmen'!$F4),'Periodische Einnahmen'!$D4,0),0)</f>
        <v>0</v>
      </c>
      <c r="G163" s="32">
        <f ca="1">IFERROR(IF(AND(MOD(MONTH(G$1)+12-MONTH('Periodische Einnahmen'!$J4),'Periodische Einnahmen'!$I4)=0,G$1&gt;='Periodische Einnahmen'!$J4,G$1&lt;='Periodische Einnahmen'!$F4),'Periodische Einnahmen'!$D4,0),0)</f>
        <v>0</v>
      </c>
      <c r="H163" s="32">
        <f ca="1">IFERROR(IF(AND(MOD(MONTH(H$1)+12-MONTH('Periodische Einnahmen'!$J4),'Periodische Einnahmen'!$I4)=0,H$1&gt;='Periodische Einnahmen'!$J4,H$1&lt;='Periodische Einnahmen'!$F4),'Periodische Einnahmen'!$D4,0),0)</f>
        <v>0</v>
      </c>
      <c r="I163" s="32">
        <f ca="1">IFERROR(IF(AND(MOD(MONTH(I$1)+12-MONTH('Periodische Einnahmen'!$J4),'Periodische Einnahmen'!$I4)=0,I$1&gt;='Periodische Einnahmen'!$J4,I$1&lt;='Periodische Einnahmen'!$F4),'Periodische Einnahmen'!$D4,0),0)</f>
        <v>0</v>
      </c>
      <c r="J163" s="32">
        <f ca="1">IFERROR(IF(AND(MOD(MONTH(J$1)+12-MONTH('Periodische Einnahmen'!$J4),'Periodische Einnahmen'!$I4)=0,J$1&gt;='Periodische Einnahmen'!$J4,J$1&lt;='Periodische Einnahmen'!$F4),'Periodische Einnahmen'!$D4,0),0)</f>
        <v>0</v>
      </c>
      <c r="K163" s="32">
        <f ca="1">IFERROR(IF(AND(MOD(MONTH(K$1)+12-MONTH('Periodische Einnahmen'!$J4),'Periodische Einnahmen'!$I4)=0,K$1&gt;='Periodische Einnahmen'!$J4,K$1&lt;='Periodische Einnahmen'!$F4),'Periodische Einnahmen'!$D4,0),0)</f>
        <v>0</v>
      </c>
      <c r="L163" s="32">
        <f ca="1">IFERROR(IF(AND(MOD(MONTH(L$1)+12-MONTH('Periodische Einnahmen'!$J4),'Periodische Einnahmen'!$I4)=0,L$1&gt;='Periodische Einnahmen'!$J4,L$1&lt;='Periodische Einnahmen'!$F4),'Periodische Einnahmen'!$D4,0),0)</f>
        <v>0</v>
      </c>
      <c r="M163" s="32">
        <f ca="1">IFERROR(IF(AND(MOD(MONTH(M$1)+12-MONTH('Periodische Einnahmen'!$J4),'Periodische Einnahmen'!$I4)=0,M$1&gt;='Periodische Einnahmen'!$J4,M$1&lt;='Periodische Einnahmen'!$F4),'Periodische Einnahmen'!$D4,0),0)</f>
        <v>0</v>
      </c>
      <c r="N163" s="32">
        <f ca="1">IFERROR(IF(AND(MOD(MONTH(N$1)+12-MONTH('Periodische Einnahmen'!$J4),'Periodische Einnahmen'!$I4)=0,N$1&gt;='Periodische Einnahmen'!$J4,N$1&lt;='Periodische Einnahmen'!$F4),'Periodische Einnahmen'!$D4,0),0)</f>
        <v>0</v>
      </c>
      <c r="O163" s="32">
        <f ca="1">IFERROR(IF(AND(MOD(MONTH(O$1)+12-MONTH('Periodische Einnahmen'!$J4),'Periodische Einnahmen'!$I4)=0,O$1&gt;='Periodische Einnahmen'!$J4,O$1&lt;='Periodische Einnahmen'!$F4),'Periodische Einnahmen'!$D4,0),0)</f>
        <v>0</v>
      </c>
      <c r="P163" s="32">
        <f ca="1">IFERROR(IF(AND(MOD(MONTH(P$1)+12-MONTH('Periodische Einnahmen'!$J4),'Periodische Einnahmen'!$I4)=0,P$1&gt;='Periodische Einnahmen'!$J4,P$1&lt;='Periodische Einnahmen'!$F4),'Periodische Einnahmen'!$D4,0),0)</f>
        <v>0</v>
      </c>
      <c r="Q163" s="32">
        <f ca="1">IFERROR(IF(AND(MOD(MONTH(Q$1)+12-MONTH('Periodische Einnahmen'!$J4),'Periodische Einnahmen'!$I4)=0,Q$1&gt;='Periodische Einnahmen'!$J4,Q$1&lt;='Periodische Einnahmen'!$F4),'Periodische Einnahmen'!$D4,0),0)</f>
        <v>0</v>
      </c>
      <c r="R163" s="32">
        <f ca="1">IFERROR(IF(AND(MOD(MONTH(R$1)+12-MONTH('Periodische Einnahmen'!$J4),'Periodische Einnahmen'!$I4)=0,R$1&gt;='Periodische Einnahmen'!$J4,R$1&lt;='Periodische Einnahmen'!$F4),'Periodische Einnahmen'!$D4,0),0)</f>
        <v>0</v>
      </c>
      <c r="S163" s="32">
        <f ca="1">IFERROR(IF(AND(MOD(MONTH(S$1)+12-MONTH('Periodische Einnahmen'!$J4),'Periodische Einnahmen'!$I4)=0,S$1&gt;='Periodische Einnahmen'!$J4,S$1&lt;='Periodische Einnahmen'!$F4),'Periodische Einnahmen'!$D4,0),0)</f>
        <v>0</v>
      </c>
      <c r="T163" s="32">
        <f ca="1">IFERROR(IF(AND(MOD(MONTH(T$1)+12-MONTH('Periodische Einnahmen'!$J4),'Periodische Einnahmen'!$I4)=0,T$1&gt;='Periodische Einnahmen'!$J4,T$1&lt;='Periodische Einnahmen'!$F4),'Periodische Einnahmen'!$D4,0),0)</f>
        <v>0</v>
      </c>
      <c r="U163" s="32">
        <f ca="1">IFERROR(IF(AND(MOD(MONTH(U$1)+12-MONTH('Periodische Einnahmen'!$J4),'Periodische Einnahmen'!$I4)=0,U$1&gt;='Periodische Einnahmen'!$J4,U$1&lt;='Periodische Einnahmen'!$F4),'Periodische Einnahmen'!$D4,0),0)</f>
        <v>0</v>
      </c>
      <c r="V163" s="32">
        <f ca="1">IFERROR(IF(AND(MOD(MONTH(V$1)+12-MONTH('Periodische Einnahmen'!$J4),'Periodische Einnahmen'!$I4)=0,V$1&gt;='Periodische Einnahmen'!$J4,V$1&lt;='Periodische Einnahmen'!$F4),'Periodische Einnahmen'!$D4,0),0)</f>
        <v>0</v>
      </c>
      <c r="W163" s="32">
        <f ca="1">IFERROR(IF(AND(MOD(MONTH(W$1)+12-MONTH('Periodische Einnahmen'!$J4),'Periodische Einnahmen'!$I4)=0,W$1&gt;='Periodische Einnahmen'!$J4,W$1&lt;='Periodische Einnahmen'!$F4),'Periodische Einnahmen'!$D4,0),0)</f>
        <v>0</v>
      </c>
      <c r="X163" s="32">
        <f ca="1">IFERROR(IF(AND(MOD(MONTH(X$1)+12-MONTH('Periodische Einnahmen'!$J4),'Periodische Einnahmen'!$I4)=0,X$1&gt;='Periodische Einnahmen'!$J4,X$1&lt;='Periodische Einnahmen'!$F4),'Periodische Einnahmen'!$D4,0),0)</f>
        <v>0</v>
      </c>
      <c r="Y163" s="32">
        <f ca="1">IFERROR(IF(AND(MOD(MONTH(Y$1)+12-MONTH('Periodische Einnahmen'!$J4),'Periodische Einnahmen'!$I4)=0,Y$1&gt;='Periodische Einnahmen'!$J4,Y$1&lt;='Periodische Einnahmen'!$F4),'Periodische Einnahmen'!$D4,0),0)</f>
        <v>0</v>
      </c>
      <c r="Z163" s="27">
        <f t="shared" ca="1" si="26"/>
        <v>0</v>
      </c>
      <c r="AA163" s="28">
        <f t="shared" ca="1" si="27"/>
        <v>0</v>
      </c>
    </row>
    <row r="164" spans="1:27" s="3" customFormat="1" ht="14">
      <c r="A164" s="31" t="str">
        <f>IF('Periodische Einnahmen'!A5&lt;&gt;"",'Periodische Einnahmen'!A5&amp;" ("&amp;'Periodische Einnahmen'!C5&amp;" "&amp;TEXT('Periodische Einnahmen'!D5,"0.00")&amp;" ab "&amp;TEXT('Periodische Einnahmen'!E5,"MMM/JJJJ")&amp;")","")</f>
        <v/>
      </c>
      <c r="B164" s="32">
        <f ca="1">IFERROR(IF(AND(MOD(MONTH(B$1)+12-MONTH('Periodische Einnahmen'!$J5),'Periodische Einnahmen'!$I5)=0,B$1&gt;='Periodische Einnahmen'!$J5,B$1&lt;='Periodische Einnahmen'!$F5),'Periodische Einnahmen'!$D5,0),0)</f>
        <v>0</v>
      </c>
      <c r="C164" s="32">
        <f ca="1">IFERROR(IF(AND(MOD(MONTH(C$1)+12-MONTH('Periodische Einnahmen'!$J5),'Periodische Einnahmen'!$I5)=0,C$1&gt;='Periodische Einnahmen'!$J5,C$1&lt;='Periodische Einnahmen'!$F5),'Periodische Einnahmen'!$D5,0),0)</f>
        <v>0</v>
      </c>
      <c r="D164" s="32">
        <f ca="1">IFERROR(IF(AND(MOD(MONTH(D$1)+12-MONTH('Periodische Einnahmen'!$J5),'Periodische Einnahmen'!$I5)=0,D$1&gt;='Periodische Einnahmen'!$J5,D$1&lt;='Periodische Einnahmen'!$F5),'Periodische Einnahmen'!$D5,0),0)</f>
        <v>0</v>
      </c>
      <c r="E164" s="32">
        <f ca="1">IFERROR(IF(AND(MOD(MONTH(E$1)+12-MONTH('Periodische Einnahmen'!$J5),'Periodische Einnahmen'!$I5)=0,E$1&gt;='Periodische Einnahmen'!$J5,E$1&lt;='Periodische Einnahmen'!$F5),'Periodische Einnahmen'!$D5,0),0)</f>
        <v>0</v>
      </c>
      <c r="F164" s="32">
        <f ca="1">IFERROR(IF(AND(MOD(MONTH(F$1)+12-MONTH('Periodische Einnahmen'!$J5),'Periodische Einnahmen'!$I5)=0,F$1&gt;='Periodische Einnahmen'!$J5,F$1&lt;='Periodische Einnahmen'!$F5),'Periodische Einnahmen'!$D5,0),0)</f>
        <v>0</v>
      </c>
      <c r="G164" s="32">
        <f ca="1">IFERROR(IF(AND(MOD(MONTH(G$1)+12-MONTH('Periodische Einnahmen'!$J5),'Periodische Einnahmen'!$I5)=0,G$1&gt;='Periodische Einnahmen'!$J5,G$1&lt;='Periodische Einnahmen'!$F5),'Periodische Einnahmen'!$D5,0),0)</f>
        <v>0</v>
      </c>
      <c r="H164" s="32">
        <f ca="1">IFERROR(IF(AND(MOD(MONTH(H$1)+12-MONTH('Periodische Einnahmen'!$J5),'Periodische Einnahmen'!$I5)=0,H$1&gt;='Periodische Einnahmen'!$J5,H$1&lt;='Periodische Einnahmen'!$F5),'Periodische Einnahmen'!$D5,0),0)</f>
        <v>0</v>
      </c>
      <c r="I164" s="32">
        <f ca="1">IFERROR(IF(AND(MOD(MONTH(I$1)+12-MONTH('Periodische Einnahmen'!$J5),'Periodische Einnahmen'!$I5)=0,I$1&gt;='Periodische Einnahmen'!$J5,I$1&lt;='Periodische Einnahmen'!$F5),'Periodische Einnahmen'!$D5,0),0)</f>
        <v>0</v>
      </c>
      <c r="J164" s="32">
        <f ca="1">IFERROR(IF(AND(MOD(MONTH(J$1)+12-MONTH('Periodische Einnahmen'!$J5),'Periodische Einnahmen'!$I5)=0,J$1&gt;='Periodische Einnahmen'!$J5,J$1&lt;='Periodische Einnahmen'!$F5),'Periodische Einnahmen'!$D5,0),0)</f>
        <v>0</v>
      </c>
      <c r="K164" s="32">
        <f ca="1">IFERROR(IF(AND(MOD(MONTH(K$1)+12-MONTH('Periodische Einnahmen'!$J5),'Periodische Einnahmen'!$I5)=0,K$1&gt;='Periodische Einnahmen'!$J5,K$1&lt;='Periodische Einnahmen'!$F5),'Periodische Einnahmen'!$D5,0),0)</f>
        <v>0</v>
      </c>
      <c r="L164" s="32">
        <f ca="1">IFERROR(IF(AND(MOD(MONTH(L$1)+12-MONTH('Periodische Einnahmen'!$J5),'Periodische Einnahmen'!$I5)=0,L$1&gt;='Periodische Einnahmen'!$J5,L$1&lt;='Periodische Einnahmen'!$F5),'Periodische Einnahmen'!$D5,0),0)</f>
        <v>0</v>
      </c>
      <c r="M164" s="32">
        <f ca="1">IFERROR(IF(AND(MOD(MONTH(M$1)+12-MONTH('Periodische Einnahmen'!$J5),'Periodische Einnahmen'!$I5)=0,M$1&gt;='Periodische Einnahmen'!$J5,M$1&lt;='Periodische Einnahmen'!$F5),'Periodische Einnahmen'!$D5,0),0)</f>
        <v>0</v>
      </c>
      <c r="N164" s="32">
        <f ca="1">IFERROR(IF(AND(MOD(MONTH(N$1)+12-MONTH('Periodische Einnahmen'!$J5),'Periodische Einnahmen'!$I5)=0,N$1&gt;='Periodische Einnahmen'!$J5,N$1&lt;='Periodische Einnahmen'!$F5),'Periodische Einnahmen'!$D5,0),0)</f>
        <v>0</v>
      </c>
      <c r="O164" s="32">
        <f ca="1">IFERROR(IF(AND(MOD(MONTH(O$1)+12-MONTH('Periodische Einnahmen'!$J5),'Periodische Einnahmen'!$I5)=0,O$1&gt;='Periodische Einnahmen'!$J5,O$1&lt;='Periodische Einnahmen'!$F5),'Periodische Einnahmen'!$D5,0),0)</f>
        <v>0</v>
      </c>
      <c r="P164" s="32">
        <f ca="1">IFERROR(IF(AND(MOD(MONTH(P$1)+12-MONTH('Periodische Einnahmen'!$J5),'Periodische Einnahmen'!$I5)=0,P$1&gt;='Periodische Einnahmen'!$J5,P$1&lt;='Periodische Einnahmen'!$F5),'Periodische Einnahmen'!$D5,0),0)</f>
        <v>0</v>
      </c>
      <c r="Q164" s="32">
        <f ca="1">IFERROR(IF(AND(MOD(MONTH(Q$1)+12-MONTH('Periodische Einnahmen'!$J5),'Periodische Einnahmen'!$I5)=0,Q$1&gt;='Periodische Einnahmen'!$J5,Q$1&lt;='Periodische Einnahmen'!$F5),'Periodische Einnahmen'!$D5,0),0)</f>
        <v>0</v>
      </c>
      <c r="R164" s="32">
        <f ca="1">IFERROR(IF(AND(MOD(MONTH(R$1)+12-MONTH('Periodische Einnahmen'!$J5),'Periodische Einnahmen'!$I5)=0,R$1&gt;='Periodische Einnahmen'!$J5,R$1&lt;='Periodische Einnahmen'!$F5),'Periodische Einnahmen'!$D5,0),0)</f>
        <v>0</v>
      </c>
      <c r="S164" s="32">
        <f ca="1">IFERROR(IF(AND(MOD(MONTH(S$1)+12-MONTH('Periodische Einnahmen'!$J5),'Periodische Einnahmen'!$I5)=0,S$1&gt;='Periodische Einnahmen'!$J5,S$1&lt;='Periodische Einnahmen'!$F5),'Periodische Einnahmen'!$D5,0),0)</f>
        <v>0</v>
      </c>
      <c r="T164" s="32">
        <f ca="1">IFERROR(IF(AND(MOD(MONTH(T$1)+12-MONTH('Periodische Einnahmen'!$J5),'Periodische Einnahmen'!$I5)=0,T$1&gt;='Periodische Einnahmen'!$J5,T$1&lt;='Periodische Einnahmen'!$F5),'Periodische Einnahmen'!$D5,0),0)</f>
        <v>0</v>
      </c>
      <c r="U164" s="32">
        <f ca="1">IFERROR(IF(AND(MOD(MONTH(U$1)+12-MONTH('Periodische Einnahmen'!$J5),'Periodische Einnahmen'!$I5)=0,U$1&gt;='Periodische Einnahmen'!$J5,U$1&lt;='Periodische Einnahmen'!$F5),'Periodische Einnahmen'!$D5,0),0)</f>
        <v>0</v>
      </c>
      <c r="V164" s="32">
        <f ca="1">IFERROR(IF(AND(MOD(MONTH(V$1)+12-MONTH('Periodische Einnahmen'!$J5),'Periodische Einnahmen'!$I5)=0,V$1&gt;='Periodische Einnahmen'!$J5,V$1&lt;='Periodische Einnahmen'!$F5),'Periodische Einnahmen'!$D5,0),0)</f>
        <v>0</v>
      </c>
      <c r="W164" s="32">
        <f ca="1">IFERROR(IF(AND(MOD(MONTH(W$1)+12-MONTH('Periodische Einnahmen'!$J5),'Periodische Einnahmen'!$I5)=0,W$1&gt;='Periodische Einnahmen'!$J5,W$1&lt;='Periodische Einnahmen'!$F5),'Periodische Einnahmen'!$D5,0),0)</f>
        <v>0</v>
      </c>
      <c r="X164" s="32">
        <f ca="1">IFERROR(IF(AND(MOD(MONTH(X$1)+12-MONTH('Periodische Einnahmen'!$J5),'Periodische Einnahmen'!$I5)=0,X$1&gt;='Periodische Einnahmen'!$J5,X$1&lt;='Periodische Einnahmen'!$F5),'Periodische Einnahmen'!$D5,0),0)</f>
        <v>0</v>
      </c>
      <c r="Y164" s="32">
        <f ca="1">IFERROR(IF(AND(MOD(MONTH(Y$1)+12-MONTH('Periodische Einnahmen'!$J5),'Periodische Einnahmen'!$I5)=0,Y$1&gt;='Periodische Einnahmen'!$J5,Y$1&lt;='Periodische Einnahmen'!$F5),'Periodische Einnahmen'!$D5,0),0)</f>
        <v>0</v>
      </c>
      <c r="Z164" s="27">
        <f t="shared" ca="1" si="26"/>
        <v>0</v>
      </c>
      <c r="AA164" s="28">
        <f t="shared" ca="1" si="27"/>
        <v>0</v>
      </c>
    </row>
    <row r="165" spans="1:27" s="3" customFormat="1" ht="14">
      <c r="A165" s="31" t="str">
        <f>IF('Periodische Einnahmen'!A6&lt;&gt;"",'Periodische Einnahmen'!A6&amp;" ("&amp;'Periodische Einnahmen'!C6&amp;" "&amp;TEXT('Periodische Einnahmen'!D6,"0.00")&amp;" ab "&amp;TEXT('Periodische Einnahmen'!E6,"MMM/JJJJ")&amp;")","")</f>
        <v/>
      </c>
      <c r="B165" s="32">
        <f ca="1">IFERROR(IF(AND(MOD(MONTH(B$1)+12-MONTH('Periodische Einnahmen'!$J6),'Periodische Einnahmen'!$I6)=0,B$1&gt;='Periodische Einnahmen'!$J6,B$1&lt;='Periodische Einnahmen'!$F6),'Periodische Einnahmen'!$D6,0),0)</f>
        <v>0</v>
      </c>
      <c r="C165" s="32">
        <f ca="1">IFERROR(IF(AND(MOD(MONTH(C$1)+12-MONTH('Periodische Einnahmen'!$J6),'Periodische Einnahmen'!$I6)=0,C$1&gt;='Periodische Einnahmen'!$J6,C$1&lt;='Periodische Einnahmen'!$F6),'Periodische Einnahmen'!$D6,0),0)</f>
        <v>0</v>
      </c>
      <c r="D165" s="32">
        <f ca="1">IFERROR(IF(AND(MOD(MONTH(D$1)+12-MONTH('Periodische Einnahmen'!$J6),'Periodische Einnahmen'!$I6)=0,D$1&gt;='Periodische Einnahmen'!$J6,D$1&lt;='Periodische Einnahmen'!$F6),'Periodische Einnahmen'!$D6,0),0)</f>
        <v>0</v>
      </c>
      <c r="E165" s="32">
        <f ca="1">IFERROR(IF(AND(MOD(MONTH(E$1)+12-MONTH('Periodische Einnahmen'!$J6),'Periodische Einnahmen'!$I6)=0,E$1&gt;='Periodische Einnahmen'!$J6,E$1&lt;='Periodische Einnahmen'!$F6),'Periodische Einnahmen'!$D6,0),0)</f>
        <v>0</v>
      </c>
      <c r="F165" s="32">
        <f ca="1">IFERROR(IF(AND(MOD(MONTH(F$1)+12-MONTH('Periodische Einnahmen'!$J6),'Periodische Einnahmen'!$I6)=0,F$1&gt;='Periodische Einnahmen'!$J6,F$1&lt;='Periodische Einnahmen'!$F6),'Periodische Einnahmen'!$D6,0),0)</f>
        <v>0</v>
      </c>
      <c r="G165" s="32">
        <f ca="1">IFERROR(IF(AND(MOD(MONTH(G$1)+12-MONTH('Periodische Einnahmen'!$J6),'Periodische Einnahmen'!$I6)=0,G$1&gt;='Periodische Einnahmen'!$J6,G$1&lt;='Periodische Einnahmen'!$F6),'Periodische Einnahmen'!$D6,0),0)</f>
        <v>0</v>
      </c>
      <c r="H165" s="32">
        <f ca="1">IFERROR(IF(AND(MOD(MONTH(H$1)+12-MONTH('Periodische Einnahmen'!$J6),'Periodische Einnahmen'!$I6)=0,H$1&gt;='Periodische Einnahmen'!$J6,H$1&lt;='Periodische Einnahmen'!$F6),'Periodische Einnahmen'!$D6,0),0)</f>
        <v>0</v>
      </c>
      <c r="I165" s="32">
        <f ca="1">IFERROR(IF(AND(MOD(MONTH(I$1)+12-MONTH('Periodische Einnahmen'!$J6),'Periodische Einnahmen'!$I6)=0,I$1&gt;='Periodische Einnahmen'!$J6,I$1&lt;='Periodische Einnahmen'!$F6),'Periodische Einnahmen'!$D6,0),0)</f>
        <v>0</v>
      </c>
      <c r="J165" s="32">
        <f ca="1">IFERROR(IF(AND(MOD(MONTH(J$1)+12-MONTH('Periodische Einnahmen'!$J6),'Periodische Einnahmen'!$I6)=0,J$1&gt;='Periodische Einnahmen'!$J6,J$1&lt;='Periodische Einnahmen'!$F6),'Periodische Einnahmen'!$D6,0),0)</f>
        <v>0</v>
      </c>
      <c r="K165" s="32">
        <f ca="1">IFERROR(IF(AND(MOD(MONTH(K$1)+12-MONTH('Periodische Einnahmen'!$J6),'Periodische Einnahmen'!$I6)=0,K$1&gt;='Periodische Einnahmen'!$J6,K$1&lt;='Periodische Einnahmen'!$F6),'Periodische Einnahmen'!$D6,0),0)</f>
        <v>0</v>
      </c>
      <c r="L165" s="32">
        <f ca="1">IFERROR(IF(AND(MOD(MONTH(L$1)+12-MONTH('Periodische Einnahmen'!$J6),'Periodische Einnahmen'!$I6)=0,L$1&gt;='Periodische Einnahmen'!$J6,L$1&lt;='Periodische Einnahmen'!$F6),'Periodische Einnahmen'!$D6,0),0)</f>
        <v>0</v>
      </c>
      <c r="M165" s="32">
        <f ca="1">IFERROR(IF(AND(MOD(MONTH(M$1)+12-MONTH('Periodische Einnahmen'!$J6),'Periodische Einnahmen'!$I6)=0,M$1&gt;='Periodische Einnahmen'!$J6,M$1&lt;='Periodische Einnahmen'!$F6),'Periodische Einnahmen'!$D6,0),0)</f>
        <v>0</v>
      </c>
      <c r="N165" s="32">
        <f ca="1">IFERROR(IF(AND(MOD(MONTH(N$1)+12-MONTH('Periodische Einnahmen'!$J6),'Periodische Einnahmen'!$I6)=0,N$1&gt;='Periodische Einnahmen'!$J6,N$1&lt;='Periodische Einnahmen'!$F6),'Periodische Einnahmen'!$D6,0),0)</f>
        <v>0</v>
      </c>
      <c r="O165" s="32">
        <f ca="1">IFERROR(IF(AND(MOD(MONTH(O$1)+12-MONTH('Periodische Einnahmen'!$J6),'Periodische Einnahmen'!$I6)=0,O$1&gt;='Periodische Einnahmen'!$J6,O$1&lt;='Periodische Einnahmen'!$F6),'Periodische Einnahmen'!$D6,0),0)</f>
        <v>0</v>
      </c>
      <c r="P165" s="32">
        <f ca="1">IFERROR(IF(AND(MOD(MONTH(P$1)+12-MONTH('Periodische Einnahmen'!$J6),'Periodische Einnahmen'!$I6)=0,P$1&gt;='Periodische Einnahmen'!$J6,P$1&lt;='Periodische Einnahmen'!$F6),'Periodische Einnahmen'!$D6,0),0)</f>
        <v>0</v>
      </c>
      <c r="Q165" s="32">
        <f ca="1">IFERROR(IF(AND(MOD(MONTH(Q$1)+12-MONTH('Periodische Einnahmen'!$J6),'Periodische Einnahmen'!$I6)=0,Q$1&gt;='Periodische Einnahmen'!$J6,Q$1&lt;='Periodische Einnahmen'!$F6),'Periodische Einnahmen'!$D6,0),0)</f>
        <v>0</v>
      </c>
      <c r="R165" s="32">
        <f ca="1">IFERROR(IF(AND(MOD(MONTH(R$1)+12-MONTH('Periodische Einnahmen'!$J6),'Periodische Einnahmen'!$I6)=0,R$1&gt;='Periodische Einnahmen'!$J6,R$1&lt;='Periodische Einnahmen'!$F6),'Periodische Einnahmen'!$D6,0),0)</f>
        <v>0</v>
      </c>
      <c r="S165" s="32">
        <f ca="1">IFERROR(IF(AND(MOD(MONTH(S$1)+12-MONTH('Periodische Einnahmen'!$J6),'Periodische Einnahmen'!$I6)=0,S$1&gt;='Periodische Einnahmen'!$J6,S$1&lt;='Periodische Einnahmen'!$F6),'Periodische Einnahmen'!$D6,0),0)</f>
        <v>0</v>
      </c>
      <c r="T165" s="32">
        <f ca="1">IFERROR(IF(AND(MOD(MONTH(T$1)+12-MONTH('Periodische Einnahmen'!$J6),'Periodische Einnahmen'!$I6)=0,T$1&gt;='Periodische Einnahmen'!$J6,T$1&lt;='Periodische Einnahmen'!$F6),'Periodische Einnahmen'!$D6,0),0)</f>
        <v>0</v>
      </c>
      <c r="U165" s="32">
        <f ca="1">IFERROR(IF(AND(MOD(MONTH(U$1)+12-MONTH('Periodische Einnahmen'!$J6),'Periodische Einnahmen'!$I6)=0,U$1&gt;='Periodische Einnahmen'!$J6,U$1&lt;='Periodische Einnahmen'!$F6),'Periodische Einnahmen'!$D6,0),0)</f>
        <v>0</v>
      </c>
      <c r="V165" s="32">
        <f ca="1">IFERROR(IF(AND(MOD(MONTH(V$1)+12-MONTH('Periodische Einnahmen'!$J6),'Periodische Einnahmen'!$I6)=0,V$1&gt;='Periodische Einnahmen'!$J6,V$1&lt;='Periodische Einnahmen'!$F6),'Periodische Einnahmen'!$D6,0),0)</f>
        <v>0</v>
      </c>
      <c r="W165" s="32">
        <f ca="1">IFERROR(IF(AND(MOD(MONTH(W$1)+12-MONTH('Periodische Einnahmen'!$J6),'Periodische Einnahmen'!$I6)=0,W$1&gt;='Periodische Einnahmen'!$J6,W$1&lt;='Periodische Einnahmen'!$F6),'Periodische Einnahmen'!$D6,0),0)</f>
        <v>0</v>
      </c>
      <c r="X165" s="32">
        <f ca="1">IFERROR(IF(AND(MOD(MONTH(X$1)+12-MONTH('Periodische Einnahmen'!$J6),'Periodische Einnahmen'!$I6)=0,X$1&gt;='Periodische Einnahmen'!$J6,X$1&lt;='Periodische Einnahmen'!$F6),'Periodische Einnahmen'!$D6,0),0)</f>
        <v>0</v>
      </c>
      <c r="Y165" s="32">
        <f ca="1">IFERROR(IF(AND(MOD(MONTH(Y$1)+12-MONTH('Periodische Einnahmen'!$J6),'Periodische Einnahmen'!$I6)=0,Y$1&gt;='Periodische Einnahmen'!$J6,Y$1&lt;='Periodische Einnahmen'!$F6),'Periodische Einnahmen'!$D6,0),0)</f>
        <v>0</v>
      </c>
      <c r="Z165" s="27">
        <f t="shared" ca="1" si="26"/>
        <v>0</v>
      </c>
      <c r="AA165" s="28">
        <f t="shared" ca="1" si="27"/>
        <v>0</v>
      </c>
    </row>
    <row r="166" spans="1:27" s="3" customFormat="1" ht="14">
      <c r="A166" s="31" t="str">
        <f>IF('Periodische Einnahmen'!A7&lt;&gt;"",'Periodische Einnahmen'!A7&amp;" ("&amp;'Periodische Einnahmen'!C7&amp;" "&amp;TEXT('Periodische Einnahmen'!D7,"0.00")&amp;" ab "&amp;TEXT('Periodische Einnahmen'!E7,"MMM/JJJJ")&amp;")","")</f>
        <v/>
      </c>
      <c r="B166" s="32">
        <f ca="1">IFERROR(IF(AND(MOD(MONTH(B$1)+12-MONTH('Periodische Einnahmen'!$J7),'Periodische Einnahmen'!$I7)=0,B$1&gt;='Periodische Einnahmen'!$J7,B$1&lt;='Periodische Einnahmen'!$F7),'Periodische Einnahmen'!$D7,0),0)</f>
        <v>0</v>
      </c>
      <c r="C166" s="32">
        <f ca="1">IFERROR(IF(AND(MOD(MONTH(C$1)+12-MONTH('Periodische Einnahmen'!$J7),'Periodische Einnahmen'!$I7)=0,C$1&gt;='Periodische Einnahmen'!$J7,C$1&lt;='Periodische Einnahmen'!$F7),'Periodische Einnahmen'!$D7,0),0)</f>
        <v>0</v>
      </c>
      <c r="D166" s="32">
        <f ca="1">IFERROR(IF(AND(MOD(MONTH(D$1)+12-MONTH('Periodische Einnahmen'!$J7),'Periodische Einnahmen'!$I7)=0,D$1&gt;='Periodische Einnahmen'!$J7,D$1&lt;='Periodische Einnahmen'!$F7),'Periodische Einnahmen'!$D7,0),0)</f>
        <v>0</v>
      </c>
      <c r="E166" s="32">
        <f ca="1">IFERROR(IF(AND(MOD(MONTH(E$1)+12-MONTH('Periodische Einnahmen'!$J7),'Periodische Einnahmen'!$I7)=0,E$1&gt;='Periodische Einnahmen'!$J7,E$1&lt;='Periodische Einnahmen'!$F7),'Periodische Einnahmen'!$D7,0),0)</f>
        <v>0</v>
      </c>
      <c r="F166" s="32">
        <f ca="1">IFERROR(IF(AND(MOD(MONTH(F$1)+12-MONTH('Periodische Einnahmen'!$J7),'Periodische Einnahmen'!$I7)=0,F$1&gt;='Periodische Einnahmen'!$J7,F$1&lt;='Periodische Einnahmen'!$F7),'Periodische Einnahmen'!$D7,0),0)</f>
        <v>0</v>
      </c>
      <c r="G166" s="32">
        <f ca="1">IFERROR(IF(AND(MOD(MONTH(G$1)+12-MONTH('Periodische Einnahmen'!$J7),'Periodische Einnahmen'!$I7)=0,G$1&gt;='Periodische Einnahmen'!$J7,G$1&lt;='Periodische Einnahmen'!$F7),'Periodische Einnahmen'!$D7,0),0)</f>
        <v>0</v>
      </c>
      <c r="H166" s="32">
        <f ca="1">IFERROR(IF(AND(MOD(MONTH(H$1)+12-MONTH('Periodische Einnahmen'!$J7),'Periodische Einnahmen'!$I7)=0,H$1&gt;='Periodische Einnahmen'!$J7,H$1&lt;='Periodische Einnahmen'!$F7),'Periodische Einnahmen'!$D7,0),0)</f>
        <v>0</v>
      </c>
      <c r="I166" s="32">
        <f ca="1">IFERROR(IF(AND(MOD(MONTH(I$1)+12-MONTH('Periodische Einnahmen'!$J7),'Periodische Einnahmen'!$I7)=0,I$1&gt;='Periodische Einnahmen'!$J7,I$1&lt;='Periodische Einnahmen'!$F7),'Periodische Einnahmen'!$D7,0),0)</f>
        <v>0</v>
      </c>
      <c r="J166" s="32">
        <f ca="1">IFERROR(IF(AND(MOD(MONTH(J$1)+12-MONTH('Periodische Einnahmen'!$J7),'Periodische Einnahmen'!$I7)=0,J$1&gt;='Periodische Einnahmen'!$J7,J$1&lt;='Periodische Einnahmen'!$F7),'Periodische Einnahmen'!$D7,0),0)</f>
        <v>0</v>
      </c>
      <c r="K166" s="32">
        <f ca="1">IFERROR(IF(AND(MOD(MONTH(K$1)+12-MONTH('Periodische Einnahmen'!$J7),'Periodische Einnahmen'!$I7)=0,K$1&gt;='Periodische Einnahmen'!$J7,K$1&lt;='Periodische Einnahmen'!$F7),'Periodische Einnahmen'!$D7,0),0)</f>
        <v>0</v>
      </c>
      <c r="L166" s="32">
        <f ca="1">IFERROR(IF(AND(MOD(MONTH(L$1)+12-MONTH('Periodische Einnahmen'!$J7),'Periodische Einnahmen'!$I7)=0,L$1&gt;='Periodische Einnahmen'!$J7,L$1&lt;='Periodische Einnahmen'!$F7),'Periodische Einnahmen'!$D7,0),0)</f>
        <v>0</v>
      </c>
      <c r="M166" s="32">
        <f ca="1">IFERROR(IF(AND(MOD(MONTH(M$1)+12-MONTH('Periodische Einnahmen'!$J7),'Periodische Einnahmen'!$I7)=0,M$1&gt;='Periodische Einnahmen'!$J7,M$1&lt;='Periodische Einnahmen'!$F7),'Periodische Einnahmen'!$D7,0),0)</f>
        <v>0</v>
      </c>
      <c r="N166" s="32">
        <f ca="1">IFERROR(IF(AND(MOD(MONTH(N$1)+12-MONTH('Periodische Einnahmen'!$J7),'Periodische Einnahmen'!$I7)=0,N$1&gt;='Periodische Einnahmen'!$J7,N$1&lt;='Periodische Einnahmen'!$F7),'Periodische Einnahmen'!$D7,0),0)</f>
        <v>0</v>
      </c>
      <c r="O166" s="32">
        <f ca="1">IFERROR(IF(AND(MOD(MONTH(O$1)+12-MONTH('Periodische Einnahmen'!$J7),'Periodische Einnahmen'!$I7)=0,O$1&gt;='Periodische Einnahmen'!$J7,O$1&lt;='Periodische Einnahmen'!$F7),'Periodische Einnahmen'!$D7,0),0)</f>
        <v>0</v>
      </c>
      <c r="P166" s="32">
        <f ca="1">IFERROR(IF(AND(MOD(MONTH(P$1)+12-MONTH('Periodische Einnahmen'!$J7),'Periodische Einnahmen'!$I7)=0,P$1&gt;='Periodische Einnahmen'!$J7,P$1&lt;='Periodische Einnahmen'!$F7),'Periodische Einnahmen'!$D7,0),0)</f>
        <v>0</v>
      </c>
      <c r="Q166" s="32">
        <f ca="1">IFERROR(IF(AND(MOD(MONTH(Q$1)+12-MONTH('Periodische Einnahmen'!$J7),'Periodische Einnahmen'!$I7)=0,Q$1&gt;='Periodische Einnahmen'!$J7,Q$1&lt;='Periodische Einnahmen'!$F7),'Periodische Einnahmen'!$D7,0),0)</f>
        <v>0</v>
      </c>
      <c r="R166" s="32">
        <f ca="1">IFERROR(IF(AND(MOD(MONTH(R$1)+12-MONTH('Periodische Einnahmen'!$J7),'Periodische Einnahmen'!$I7)=0,R$1&gt;='Periodische Einnahmen'!$J7,R$1&lt;='Periodische Einnahmen'!$F7),'Periodische Einnahmen'!$D7,0),0)</f>
        <v>0</v>
      </c>
      <c r="S166" s="32">
        <f ca="1">IFERROR(IF(AND(MOD(MONTH(S$1)+12-MONTH('Periodische Einnahmen'!$J7),'Periodische Einnahmen'!$I7)=0,S$1&gt;='Periodische Einnahmen'!$J7,S$1&lt;='Periodische Einnahmen'!$F7),'Periodische Einnahmen'!$D7,0),0)</f>
        <v>0</v>
      </c>
      <c r="T166" s="32">
        <f ca="1">IFERROR(IF(AND(MOD(MONTH(T$1)+12-MONTH('Periodische Einnahmen'!$J7),'Periodische Einnahmen'!$I7)=0,T$1&gt;='Periodische Einnahmen'!$J7,T$1&lt;='Periodische Einnahmen'!$F7),'Periodische Einnahmen'!$D7,0),0)</f>
        <v>0</v>
      </c>
      <c r="U166" s="32">
        <f ca="1">IFERROR(IF(AND(MOD(MONTH(U$1)+12-MONTH('Periodische Einnahmen'!$J7),'Periodische Einnahmen'!$I7)=0,U$1&gt;='Periodische Einnahmen'!$J7,U$1&lt;='Periodische Einnahmen'!$F7),'Periodische Einnahmen'!$D7,0),0)</f>
        <v>0</v>
      </c>
      <c r="V166" s="32">
        <f ca="1">IFERROR(IF(AND(MOD(MONTH(V$1)+12-MONTH('Periodische Einnahmen'!$J7),'Periodische Einnahmen'!$I7)=0,V$1&gt;='Periodische Einnahmen'!$J7,V$1&lt;='Periodische Einnahmen'!$F7),'Periodische Einnahmen'!$D7,0),0)</f>
        <v>0</v>
      </c>
      <c r="W166" s="32">
        <f ca="1">IFERROR(IF(AND(MOD(MONTH(W$1)+12-MONTH('Periodische Einnahmen'!$J7),'Periodische Einnahmen'!$I7)=0,W$1&gt;='Periodische Einnahmen'!$J7,W$1&lt;='Periodische Einnahmen'!$F7),'Periodische Einnahmen'!$D7,0),0)</f>
        <v>0</v>
      </c>
      <c r="X166" s="32">
        <f ca="1">IFERROR(IF(AND(MOD(MONTH(X$1)+12-MONTH('Periodische Einnahmen'!$J7),'Periodische Einnahmen'!$I7)=0,X$1&gt;='Periodische Einnahmen'!$J7,X$1&lt;='Periodische Einnahmen'!$F7),'Periodische Einnahmen'!$D7,0),0)</f>
        <v>0</v>
      </c>
      <c r="Y166" s="32">
        <f ca="1">IFERROR(IF(AND(MOD(MONTH(Y$1)+12-MONTH('Periodische Einnahmen'!$J7),'Periodische Einnahmen'!$I7)=0,Y$1&gt;='Periodische Einnahmen'!$J7,Y$1&lt;='Periodische Einnahmen'!$F7),'Periodische Einnahmen'!$D7,0),0)</f>
        <v>0</v>
      </c>
      <c r="Z166" s="27">
        <f t="shared" ca="1" si="26"/>
        <v>0</v>
      </c>
      <c r="AA166" s="28">
        <f t="shared" ca="1" si="27"/>
        <v>0</v>
      </c>
    </row>
    <row r="167" spans="1:27" s="3" customFormat="1" ht="14">
      <c r="A167" s="31" t="str">
        <f>IF('Periodische Einnahmen'!A8&lt;&gt;"",'Periodische Einnahmen'!A8&amp;" ("&amp;'Periodische Einnahmen'!C8&amp;" "&amp;TEXT('Periodische Einnahmen'!D8,"0.00")&amp;" ab "&amp;TEXT('Periodische Einnahmen'!E8,"MMM/JJJJ")&amp;")","")</f>
        <v/>
      </c>
      <c r="B167" s="32">
        <f ca="1">IFERROR(IF(AND(MOD(MONTH(B$1)+12-MONTH('Periodische Einnahmen'!$J8),'Periodische Einnahmen'!$I8)=0,B$1&gt;='Periodische Einnahmen'!$J8,B$1&lt;='Periodische Einnahmen'!$F8),'Periodische Einnahmen'!$D8,0),0)</f>
        <v>0</v>
      </c>
      <c r="C167" s="32">
        <f ca="1">IFERROR(IF(AND(MOD(MONTH(C$1)+12-MONTH('Periodische Einnahmen'!$J8),'Periodische Einnahmen'!$I8)=0,C$1&gt;='Periodische Einnahmen'!$J8,C$1&lt;='Periodische Einnahmen'!$F8),'Periodische Einnahmen'!$D8,0),0)</f>
        <v>0</v>
      </c>
      <c r="D167" s="32">
        <f ca="1">IFERROR(IF(AND(MOD(MONTH(D$1)+12-MONTH('Periodische Einnahmen'!$J8),'Periodische Einnahmen'!$I8)=0,D$1&gt;='Periodische Einnahmen'!$J8,D$1&lt;='Periodische Einnahmen'!$F8),'Periodische Einnahmen'!$D8,0),0)</f>
        <v>0</v>
      </c>
      <c r="E167" s="32">
        <f ca="1">IFERROR(IF(AND(MOD(MONTH(E$1)+12-MONTH('Periodische Einnahmen'!$J8),'Periodische Einnahmen'!$I8)=0,E$1&gt;='Periodische Einnahmen'!$J8,E$1&lt;='Periodische Einnahmen'!$F8),'Periodische Einnahmen'!$D8,0),0)</f>
        <v>0</v>
      </c>
      <c r="F167" s="32">
        <f ca="1">IFERROR(IF(AND(MOD(MONTH(F$1)+12-MONTH('Periodische Einnahmen'!$J8),'Periodische Einnahmen'!$I8)=0,F$1&gt;='Periodische Einnahmen'!$J8,F$1&lt;='Periodische Einnahmen'!$F8),'Periodische Einnahmen'!$D8,0),0)</f>
        <v>0</v>
      </c>
      <c r="G167" s="32">
        <f ca="1">IFERROR(IF(AND(MOD(MONTH(G$1)+12-MONTH('Periodische Einnahmen'!$J8),'Periodische Einnahmen'!$I8)=0,G$1&gt;='Periodische Einnahmen'!$J8,G$1&lt;='Periodische Einnahmen'!$F8),'Periodische Einnahmen'!$D8,0),0)</f>
        <v>0</v>
      </c>
      <c r="H167" s="32">
        <f ca="1">IFERROR(IF(AND(MOD(MONTH(H$1)+12-MONTH('Periodische Einnahmen'!$J8),'Periodische Einnahmen'!$I8)=0,H$1&gt;='Periodische Einnahmen'!$J8,H$1&lt;='Periodische Einnahmen'!$F8),'Periodische Einnahmen'!$D8,0),0)</f>
        <v>0</v>
      </c>
      <c r="I167" s="32">
        <f ca="1">IFERROR(IF(AND(MOD(MONTH(I$1)+12-MONTH('Periodische Einnahmen'!$J8),'Periodische Einnahmen'!$I8)=0,I$1&gt;='Periodische Einnahmen'!$J8,I$1&lt;='Periodische Einnahmen'!$F8),'Periodische Einnahmen'!$D8,0),0)</f>
        <v>0</v>
      </c>
      <c r="J167" s="32">
        <f ca="1">IFERROR(IF(AND(MOD(MONTH(J$1)+12-MONTH('Periodische Einnahmen'!$J8),'Periodische Einnahmen'!$I8)=0,J$1&gt;='Periodische Einnahmen'!$J8,J$1&lt;='Periodische Einnahmen'!$F8),'Periodische Einnahmen'!$D8,0),0)</f>
        <v>0</v>
      </c>
      <c r="K167" s="32">
        <f ca="1">IFERROR(IF(AND(MOD(MONTH(K$1)+12-MONTH('Periodische Einnahmen'!$J8),'Periodische Einnahmen'!$I8)=0,K$1&gt;='Periodische Einnahmen'!$J8,K$1&lt;='Periodische Einnahmen'!$F8),'Periodische Einnahmen'!$D8,0),0)</f>
        <v>0</v>
      </c>
      <c r="L167" s="32">
        <f ca="1">IFERROR(IF(AND(MOD(MONTH(L$1)+12-MONTH('Periodische Einnahmen'!$J8),'Periodische Einnahmen'!$I8)=0,L$1&gt;='Periodische Einnahmen'!$J8,L$1&lt;='Periodische Einnahmen'!$F8),'Periodische Einnahmen'!$D8,0),0)</f>
        <v>0</v>
      </c>
      <c r="M167" s="32">
        <f ca="1">IFERROR(IF(AND(MOD(MONTH(M$1)+12-MONTH('Periodische Einnahmen'!$J8),'Periodische Einnahmen'!$I8)=0,M$1&gt;='Periodische Einnahmen'!$J8,M$1&lt;='Periodische Einnahmen'!$F8),'Periodische Einnahmen'!$D8,0),0)</f>
        <v>0</v>
      </c>
      <c r="N167" s="32">
        <f ca="1">IFERROR(IF(AND(MOD(MONTH(N$1)+12-MONTH('Periodische Einnahmen'!$J8),'Periodische Einnahmen'!$I8)=0,N$1&gt;='Periodische Einnahmen'!$J8,N$1&lt;='Periodische Einnahmen'!$F8),'Periodische Einnahmen'!$D8,0),0)</f>
        <v>0</v>
      </c>
      <c r="O167" s="32">
        <f ca="1">IFERROR(IF(AND(MOD(MONTH(O$1)+12-MONTH('Periodische Einnahmen'!$J8),'Periodische Einnahmen'!$I8)=0,O$1&gt;='Periodische Einnahmen'!$J8,O$1&lt;='Periodische Einnahmen'!$F8),'Periodische Einnahmen'!$D8,0),0)</f>
        <v>0</v>
      </c>
      <c r="P167" s="32">
        <f ca="1">IFERROR(IF(AND(MOD(MONTH(P$1)+12-MONTH('Periodische Einnahmen'!$J8),'Periodische Einnahmen'!$I8)=0,P$1&gt;='Periodische Einnahmen'!$J8,P$1&lt;='Periodische Einnahmen'!$F8),'Periodische Einnahmen'!$D8,0),0)</f>
        <v>0</v>
      </c>
      <c r="Q167" s="32">
        <f ca="1">IFERROR(IF(AND(MOD(MONTH(Q$1)+12-MONTH('Periodische Einnahmen'!$J8),'Periodische Einnahmen'!$I8)=0,Q$1&gt;='Periodische Einnahmen'!$J8,Q$1&lt;='Periodische Einnahmen'!$F8),'Periodische Einnahmen'!$D8,0),0)</f>
        <v>0</v>
      </c>
      <c r="R167" s="32">
        <f ca="1">IFERROR(IF(AND(MOD(MONTH(R$1)+12-MONTH('Periodische Einnahmen'!$J8),'Periodische Einnahmen'!$I8)=0,R$1&gt;='Periodische Einnahmen'!$J8,R$1&lt;='Periodische Einnahmen'!$F8),'Periodische Einnahmen'!$D8,0),0)</f>
        <v>0</v>
      </c>
      <c r="S167" s="32">
        <f ca="1">IFERROR(IF(AND(MOD(MONTH(S$1)+12-MONTH('Periodische Einnahmen'!$J8),'Periodische Einnahmen'!$I8)=0,S$1&gt;='Periodische Einnahmen'!$J8,S$1&lt;='Periodische Einnahmen'!$F8),'Periodische Einnahmen'!$D8,0),0)</f>
        <v>0</v>
      </c>
      <c r="T167" s="32">
        <f ca="1">IFERROR(IF(AND(MOD(MONTH(T$1)+12-MONTH('Periodische Einnahmen'!$J8),'Periodische Einnahmen'!$I8)=0,T$1&gt;='Periodische Einnahmen'!$J8,T$1&lt;='Periodische Einnahmen'!$F8),'Periodische Einnahmen'!$D8,0),0)</f>
        <v>0</v>
      </c>
      <c r="U167" s="32">
        <f ca="1">IFERROR(IF(AND(MOD(MONTH(U$1)+12-MONTH('Periodische Einnahmen'!$J8),'Periodische Einnahmen'!$I8)=0,U$1&gt;='Periodische Einnahmen'!$J8,U$1&lt;='Periodische Einnahmen'!$F8),'Periodische Einnahmen'!$D8,0),0)</f>
        <v>0</v>
      </c>
      <c r="V167" s="32">
        <f ca="1">IFERROR(IF(AND(MOD(MONTH(V$1)+12-MONTH('Periodische Einnahmen'!$J8),'Periodische Einnahmen'!$I8)=0,V$1&gt;='Periodische Einnahmen'!$J8,V$1&lt;='Periodische Einnahmen'!$F8),'Periodische Einnahmen'!$D8,0),0)</f>
        <v>0</v>
      </c>
      <c r="W167" s="32">
        <f ca="1">IFERROR(IF(AND(MOD(MONTH(W$1)+12-MONTH('Periodische Einnahmen'!$J8),'Periodische Einnahmen'!$I8)=0,W$1&gt;='Periodische Einnahmen'!$J8,W$1&lt;='Periodische Einnahmen'!$F8),'Periodische Einnahmen'!$D8,0),0)</f>
        <v>0</v>
      </c>
      <c r="X167" s="32">
        <f ca="1">IFERROR(IF(AND(MOD(MONTH(X$1)+12-MONTH('Periodische Einnahmen'!$J8),'Periodische Einnahmen'!$I8)=0,X$1&gt;='Periodische Einnahmen'!$J8,X$1&lt;='Periodische Einnahmen'!$F8),'Periodische Einnahmen'!$D8,0),0)</f>
        <v>0</v>
      </c>
      <c r="Y167" s="32">
        <f ca="1">IFERROR(IF(AND(MOD(MONTH(Y$1)+12-MONTH('Periodische Einnahmen'!$J8),'Periodische Einnahmen'!$I8)=0,Y$1&gt;='Periodische Einnahmen'!$J8,Y$1&lt;='Periodische Einnahmen'!$F8),'Periodische Einnahmen'!$D8,0),0)</f>
        <v>0</v>
      </c>
      <c r="Z167" s="27">
        <f t="shared" ca="1" si="26"/>
        <v>0</v>
      </c>
      <c r="AA167" s="28">
        <f t="shared" ca="1" si="27"/>
        <v>0</v>
      </c>
    </row>
    <row r="168" spans="1:27">
      <c r="A168" s="31" t="str">
        <f>IF('Periodische Einnahmen'!A9&lt;&gt;"",'Periodische Einnahmen'!A9&amp;" ("&amp;'Periodische Einnahmen'!C9&amp;" "&amp;TEXT('Periodische Einnahmen'!D9,"0.00")&amp;" ab "&amp;TEXT('Periodische Einnahmen'!E9,"MMM/JJJJ")&amp;")","")</f>
        <v/>
      </c>
      <c r="B168" s="32">
        <f ca="1">IFERROR(IF(AND(MOD(MONTH(B$1)+12-MONTH('Periodische Einnahmen'!$J9),'Periodische Einnahmen'!$I9)=0,B$1&gt;='Periodische Einnahmen'!$J9,B$1&lt;='Periodische Einnahmen'!$F9),'Periodische Einnahmen'!$D9,0),0)</f>
        <v>0</v>
      </c>
      <c r="C168" s="32">
        <f ca="1">IFERROR(IF(AND(MOD(MONTH(C$1)+12-MONTH('Periodische Einnahmen'!$J9),'Periodische Einnahmen'!$I9)=0,C$1&gt;='Periodische Einnahmen'!$J9,C$1&lt;='Periodische Einnahmen'!$F9),'Periodische Einnahmen'!$D9,0),0)</f>
        <v>0</v>
      </c>
      <c r="D168" s="32">
        <f ca="1">IFERROR(IF(AND(MOD(MONTH(D$1)+12-MONTH('Periodische Einnahmen'!$J9),'Periodische Einnahmen'!$I9)=0,D$1&gt;='Periodische Einnahmen'!$J9,D$1&lt;='Periodische Einnahmen'!$F9),'Periodische Einnahmen'!$D9,0),0)</f>
        <v>0</v>
      </c>
      <c r="E168" s="32">
        <f ca="1">IFERROR(IF(AND(MOD(MONTH(E$1)+12-MONTH('Periodische Einnahmen'!$J9),'Periodische Einnahmen'!$I9)=0,E$1&gt;='Periodische Einnahmen'!$J9,E$1&lt;='Periodische Einnahmen'!$F9),'Periodische Einnahmen'!$D9,0),0)</f>
        <v>0</v>
      </c>
      <c r="F168" s="32">
        <f ca="1">IFERROR(IF(AND(MOD(MONTH(F$1)+12-MONTH('Periodische Einnahmen'!$J9),'Periodische Einnahmen'!$I9)=0,F$1&gt;='Periodische Einnahmen'!$J9,F$1&lt;='Periodische Einnahmen'!$F9),'Periodische Einnahmen'!$D9,0),0)</f>
        <v>0</v>
      </c>
      <c r="G168" s="32">
        <f ca="1">IFERROR(IF(AND(MOD(MONTH(G$1)+12-MONTH('Periodische Einnahmen'!$J9),'Periodische Einnahmen'!$I9)=0,G$1&gt;='Periodische Einnahmen'!$J9,G$1&lt;='Periodische Einnahmen'!$F9),'Periodische Einnahmen'!$D9,0),0)</f>
        <v>0</v>
      </c>
      <c r="H168" s="32">
        <f ca="1">IFERROR(IF(AND(MOD(MONTH(H$1)+12-MONTH('Periodische Einnahmen'!$J9),'Periodische Einnahmen'!$I9)=0,H$1&gt;='Periodische Einnahmen'!$J9,H$1&lt;='Periodische Einnahmen'!$F9),'Periodische Einnahmen'!$D9,0),0)</f>
        <v>0</v>
      </c>
      <c r="I168" s="32">
        <f ca="1">IFERROR(IF(AND(MOD(MONTH(I$1)+12-MONTH('Periodische Einnahmen'!$J9),'Periodische Einnahmen'!$I9)=0,I$1&gt;='Periodische Einnahmen'!$J9,I$1&lt;='Periodische Einnahmen'!$F9),'Periodische Einnahmen'!$D9,0),0)</f>
        <v>0</v>
      </c>
      <c r="J168" s="32">
        <f ca="1">IFERROR(IF(AND(MOD(MONTH(J$1)+12-MONTH('Periodische Einnahmen'!$J9),'Periodische Einnahmen'!$I9)=0,J$1&gt;='Periodische Einnahmen'!$J9,J$1&lt;='Periodische Einnahmen'!$F9),'Periodische Einnahmen'!$D9,0),0)</f>
        <v>0</v>
      </c>
      <c r="K168" s="32">
        <f ca="1">IFERROR(IF(AND(MOD(MONTH(K$1)+12-MONTH('Periodische Einnahmen'!$J9),'Periodische Einnahmen'!$I9)=0,K$1&gt;='Periodische Einnahmen'!$J9,K$1&lt;='Periodische Einnahmen'!$F9),'Periodische Einnahmen'!$D9,0),0)</f>
        <v>0</v>
      </c>
      <c r="L168" s="32">
        <f ca="1">IFERROR(IF(AND(MOD(MONTH(L$1)+12-MONTH('Periodische Einnahmen'!$J9),'Periodische Einnahmen'!$I9)=0,L$1&gt;='Periodische Einnahmen'!$J9,L$1&lt;='Periodische Einnahmen'!$F9),'Periodische Einnahmen'!$D9,0),0)</f>
        <v>0</v>
      </c>
      <c r="M168" s="32">
        <f ca="1">IFERROR(IF(AND(MOD(MONTH(M$1)+12-MONTH('Periodische Einnahmen'!$J9),'Periodische Einnahmen'!$I9)=0,M$1&gt;='Periodische Einnahmen'!$J9,M$1&lt;='Periodische Einnahmen'!$F9),'Periodische Einnahmen'!$D9,0),0)</f>
        <v>0</v>
      </c>
      <c r="N168" s="32">
        <f ca="1">IFERROR(IF(AND(MOD(MONTH(N$1)+12-MONTH('Periodische Einnahmen'!$J9),'Periodische Einnahmen'!$I9)=0,N$1&gt;='Periodische Einnahmen'!$J9,N$1&lt;='Periodische Einnahmen'!$F9),'Periodische Einnahmen'!$D9,0),0)</f>
        <v>0</v>
      </c>
      <c r="O168" s="32">
        <f ca="1">IFERROR(IF(AND(MOD(MONTH(O$1)+12-MONTH('Periodische Einnahmen'!$J9),'Periodische Einnahmen'!$I9)=0,O$1&gt;='Periodische Einnahmen'!$J9,O$1&lt;='Periodische Einnahmen'!$F9),'Periodische Einnahmen'!$D9,0),0)</f>
        <v>0</v>
      </c>
      <c r="P168" s="32">
        <f ca="1">IFERROR(IF(AND(MOD(MONTH(P$1)+12-MONTH('Periodische Einnahmen'!$J9),'Periodische Einnahmen'!$I9)=0,P$1&gt;='Periodische Einnahmen'!$J9,P$1&lt;='Periodische Einnahmen'!$F9),'Periodische Einnahmen'!$D9,0),0)</f>
        <v>0</v>
      </c>
      <c r="Q168" s="32">
        <f ca="1">IFERROR(IF(AND(MOD(MONTH(Q$1)+12-MONTH('Periodische Einnahmen'!$J9),'Periodische Einnahmen'!$I9)=0,Q$1&gt;='Periodische Einnahmen'!$J9,Q$1&lt;='Periodische Einnahmen'!$F9),'Periodische Einnahmen'!$D9,0),0)</f>
        <v>0</v>
      </c>
      <c r="R168" s="32">
        <f ca="1">IFERROR(IF(AND(MOD(MONTH(R$1)+12-MONTH('Periodische Einnahmen'!$J9),'Periodische Einnahmen'!$I9)=0,R$1&gt;='Periodische Einnahmen'!$J9,R$1&lt;='Periodische Einnahmen'!$F9),'Periodische Einnahmen'!$D9,0),0)</f>
        <v>0</v>
      </c>
      <c r="S168" s="32">
        <f ca="1">IFERROR(IF(AND(MOD(MONTH(S$1)+12-MONTH('Periodische Einnahmen'!$J9),'Periodische Einnahmen'!$I9)=0,S$1&gt;='Periodische Einnahmen'!$J9,S$1&lt;='Periodische Einnahmen'!$F9),'Periodische Einnahmen'!$D9,0),0)</f>
        <v>0</v>
      </c>
      <c r="T168" s="32">
        <f ca="1">IFERROR(IF(AND(MOD(MONTH(T$1)+12-MONTH('Periodische Einnahmen'!$J9),'Periodische Einnahmen'!$I9)=0,T$1&gt;='Periodische Einnahmen'!$J9,T$1&lt;='Periodische Einnahmen'!$F9),'Periodische Einnahmen'!$D9,0),0)</f>
        <v>0</v>
      </c>
      <c r="U168" s="32">
        <f ca="1">IFERROR(IF(AND(MOD(MONTH(U$1)+12-MONTH('Periodische Einnahmen'!$J9),'Periodische Einnahmen'!$I9)=0,U$1&gt;='Periodische Einnahmen'!$J9,U$1&lt;='Periodische Einnahmen'!$F9),'Periodische Einnahmen'!$D9,0),0)</f>
        <v>0</v>
      </c>
      <c r="V168" s="32">
        <f ca="1">IFERROR(IF(AND(MOD(MONTH(V$1)+12-MONTH('Periodische Einnahmen'!$J9),'Periodische Einnahmen'!$I9)=0,V$1&gt;='Periodische Einnahmen'!$J9,V$1&lt;='Periodische Einnahmen'!$F9),'Periodische Einnahmen'!$D9,0),0)</f>
        <v>0</v>
      </c>
      <c r="W168" s="32">
        <f ca="1">IFERROR(IF(AND(MOD(MONTH(W$1)+12-MONTH('Periodische Einnahmen'!$J9),'Periodische Einnahmen'!$I9)=0,W$1&gt;='Periodische Einnahmen'!$J9,W$1&lt;='Periodische Einnahmen'!$F9),'Periodische Einnahmen'!$D9,0),0)</f>
        <v>0</v>
      </c>
      <c r="X168" s="32">
        <f ca="1">IFERROR(IF(AND(MOD(MONTH(X$1)+12-MONTH('Periodische Einnahmen'!$J9),'Periodische Einnahmen'!$I9)=0,X$1&gt;='Periodische Einnahmen'!$J9,X$1&lt;='Periodische Einnahmen'!$F9),'Periodische Einnahmen'!$D9,0),0)</f>
        <v>0</v>
      </c>
      <c r="Y168" s="32">
        <f ca="1">IFERROR(IF(AND(MOD(MONTH(Y$1)+12-MONTH('Periodische Einnahmen'!$J9),'Periodische Einnahmen'!$I9)=0,Y$1&gt;='Periodische Einnahmen'!$J9,Y$1&lt;='Periodische Einnahmen'!$F9),'Periodische Einnahmen'!$D9,0),0)</f>
        <v>0</v>
      </c>
      <c r="Z168" s="27">
        <f t="shared" ca="1" si="26"/>
        <v>0</v>
      </c>
      <c r="AA168" s="28">
        <f t="shared" ca="1" si="27"/>
        <v>0</v>
      </c>
    </row>
    <row r="169" spans="1:27">
      <c r="A169" s="31" t="str">
        <f>IF('Periodische Einnahmen'!A10&lt;&gt;"",'Periodische Einnahmen'!A10&amp;" ("&amp;'Periodische Einnahmen'!C10&amp;" "&amp;TEXT('Periodische Einnahmen'!D10,"0.00")&amp;" ab "&amp;TEXT('Periodische Einnahmen'!E10,"MMM/JJJJ")&amp;")","")</f>
        <v/>
      </c>
      <c r="B169" s="32">
        <f ca="1">IFERROR(IF(AND(MOD(MONTH(B$1)+12-MONTH('Periodische Einnahmen'!$J10),'Periodische Einnahmen'!$I10)=0,B$1&gt;='Periodische Einnahmen'!$J10,B$1&lt;='Periodische Einnahmen'!$F10),'Periodische Einnahmen'!$D10,0),0)</f>
        <v>0</v>
      </c>
      <c r="C169" s="32">
        <f ca="1">IFERROR(IF(AND(MOD(MONTH(C$1)+12-MONTH('Periodische Einnahmen'!$J10),'Periodische Einnahmen'!$I10)=0,C$1&gt;='Periodische Einnahmen'!$J10,C$1&lt;='Periodische Einnahmen'!$F10),'Periodische Einnahmen'!$D10,0),0)</f>
        <v>0</v>
      </c>
      <c r="D169" s="32">
        <f ca="1">IFERROR(IF(AND(MOD(MONTH(D$1)+12-MONTH('Periodische Einnahmen'!$J10),'Periodische Einnahmen'!$I10)=0,D$1&gt;='Periodische Einnahmen'!$J10,D$1&lt;='Periodische Einnahmen'!$F10),'Periodische Einnahmen'!$D10,0),0)</f>
        <v>0</v>
      </c>
      <c r="E169" s="32">
        <f ca="1">IFERROR(IF(AND(MOD(MONTH(E$1)+12-MONTH('Periodische Einnahmen'!$J10),'Periodische Einnahmen'!$I10)=0,E$1&gt;='Periodische Einnahmen'!$J10,E$1&lt;='Periodische Einnahmen'!$F10),'Periodische Einnahmen'!$D10,0),0)</f>
        <v>0</v>
      </c>
      <c r="F169" s="32">
        <f ca="1">IFERROR(IF(AND(MOD(MONTH(F$1)+12-MONTH('Periodische Einnahmen'!$J10),'Periodische Einnahmen'!$I10)=0,F$1&gt;='Periodische Einnahmen'!$J10,F$1&lt;='Periodische Einnahmen'!$F10),'Periodische Einnahmen'!$D10,0),0)</f>
        <v>0</v>
      </c>
      <c r="G169" s="32">
        <f ca="1">IFERROR(IF(AND(MOD(MONTH(G$1)+12-MONTH('Periodische Einnahmen'!$J10),'Periodische Einnahmen'!$I10)=0,G$1&gt;='Periodische Einnahmen'!$J10,G$1&lt;='Periodische Einnahmen'!$F10),'Periodische Einnahmen'!$D10,0),0)</f>
        <v>0</v>
      </c>
      <c r="H169" s="32">
        <f ca="1">IFERROR(IF(AND(MOD(MONTH(H$1)+12-MONTH('Periodische Einnahmen'!$J10),'Periodische Einnahmen'!$I10)=0,H$1&gt;='Periodische Einnahmen'!$J10,H$1&lt;='Periodische Einnahmen'!$F10),'Periodische Einnahmen'!$D10,0),0)</f>
        <v>0</v>
      </c>
      <c r="I169" s="32">
        <f ca="1">IFERROR(IF(AND(MOD(MONTH(I$1)+12-MONTH('Periodische Einnahmen'!$J10),'Periodische Einnahmen'!$I10)=0,I$1&gt;='Periodische Einnahmen'!$J10,I$1&lt;='Periodische Einnahmen'!$F10),'Periodische Einnahmen'!$D10,0),0)</f>
        <v>0</v>
      </c>
      <c r="J169" s="32">
        <f ca="1">IFERROR(IF(AND(MOD(MONTH(J$1)+12-MONTH('Periodische Einnahmen'!$J10),'Periodische Einnahmen'!$I10)=0,J$1&gt;='Periodische Einnahmen'!$J10,J$1&lt;='Periodische Einnahmen'!$F10),'Periodische Einnahmen'!$D10,0),0)</f>
        <v>0</v>
      </c>
      <c r="K169" s="32">
        <f ca="1">IFERROR(IF(AND(MOD(MONTH(K$1)+12-MONTH('Periodische Einnahmen'!$J10),'Periodische Einnahmen'!$I10)=0,K$1&gt;='Periodische Einnahmen'!$J10,K$1&lt;='Periodische Einnahmen'!$F10),'Periodische Einnahmen'!$D10,0),0)</f>
        <v>0</v>
      </c>
      <c r="L169" s="32">
        <f ca="1">IFERROR(IF(AND(MOD(MONTH(L$1)+12-MONTH('Periodische Einnahmen'!$J10),'Periodische Einnahmen'!$I10)=0,L$1&gt;='Periodische Einnahmen'!$J10,L$1&lt;='Periodische Einnahmen'!$F10),'Periodische Einnahmen'!$D10,0),0)</f>
        <v>0</v>
      </c>
      <c r="M169" s="32">
        <f ca="1">IFERROR(IF(AND(MOD(MONTH(M$1)+12-MONTH('Periodische Einnahmen'!$J10),'Periodische Einnahmen'!$I10)=0,M$1&gt;='Periodische Einnahmen'!$J10,M$1&lt;='Periodische Einnahmen'!$F10),'Periodische Einnahmen'!$D10,0),0)</f>
        <v>0</v>
      </c>
      <c r="N169" s="32">
        <f ca="1">IFERROR(IF(AND(MOD(MONTH(N$1)+12-MONTH('Periodische Einnahmen'!$J10),'Periodische Einnahmen'!$I10)=0,N$1&gt;='Periodische Einnahmen'!$J10,N$1&lt;='Periodische Einnahmen'!$F10),'Periodische Einnahmen'!$D10,0),0)</f>
        <v>0</v>
      </c>
      <c r="O169" s="32">
        <f ca="1">IFERROR(IF(AND(MOD(MONTH(O$1)+12-MONTH('Periodische Einnahmen'!$J10),'Periodische Einnahmen'!$I10)=0,O$1&gt;='Periodische Einnahmen'!$J10,O$1&lt;='Periodische Einnahmen'!$F10),'Periodische Einnahmen'!$D10,0),0)</f>
        <v>0</v>
      </c>
      <c r="P169" s="32">
        <f ca="1">IFERROR(IF(AND(MOD(MONTH(P$1)+12-MONTH('Periodische Einnahmen'!$J10),'Periodische Einnahmen'!$I10)=0,P$1&gt;='Periodische Einnahmen'!$J10,P$1&lt;='Periodische Einnahmen'!$F10),'Periodische Einnahmen'!$D10,0),0)</f>
        <v>0</v>
      </c>
      <c r="Q169" s="32">
        <f ca="1">IFERROR(IF(AND(MOD(MONTH(Q$1)+12-MONTH('Periodische Einnahmen'!$J10),'Periodische Einnahmen'!$I10)=0,Q$1&gt;='Periodische Einnahmen'!$J10,Q$1&lt;='Periodische Einnahmen'!$F10),'Periodische Einnahmen'!$D10,0),0)</f>
        <v>0</v>
      </c>
      <c r="R169" s="32">
        <f ca="1">IFERROR(IF(AND(MOD(MONTH(R$1)+12-MONTH('Periodische Einnahmen'!$J10),'Periodische Einnahmen'!$I10)=0,R$1&gt;='Periodische Einnahmen'!$J10,R$1&lt;='Periodische Einnahmen'!$F10),'Periodische Einnahmen'!$D10,0),0)</f>
        <v>0</v>
      </c>
      <c r="S169" s="32">
        <f ca="1">IFERROR(IF(AND(MOD(MONTH(S$1)+12-MONTH('Periodische Einnahmen'!$J10),'Periodische Einnahmen'!$I10)=0,S$1&gt;='Periodische Einnahmen'!$J10,S$1&lt;='Periodische Einnahmen'!$F10),'Periodische Einnahmen'!$D10,0),0)</f>
        <v>0</v>
      </c>
      <c r="T169" s="32">
        <f ca="1">IFERROR(IF(AND(MOD(MONTH(T$1)+12-MONTH('Periodische Einnahmen'!$J10),'Periodische Einnahmen'!$I10)=0,T$1&gt;='Periodische Einnahmen'!$J10,T$1&lt;='Periodische Einnahmen'!$F10),'Periodische Einnahmen'!$D10,0),0)</f>
        <v>0</v>
      </c>
      <c r="U169" s="32">
        <f ca="1">IFERROR(IF(AND(MOD(MONTH(U$1)+12-MONTH('Periodische Einnahmen'!$J10),'Periodische Einnahmen'!$I10)=0,U$1&gt;='Periodische Einnahmen'!$J10,U$1&lt;='Periodische Einnahmen'!$F10),'Periodische Einnahmen'!$D10,0),0)</f>
        <v>0</v>
      </c>
      <c r="V169" s="32">
        <f ca="1">IFERROR(IF(AND(MOD(MONTH(V$1)+12-MONTH('Periodische Einnahmen'!$J10),'Periodische Einnahmen'!$I10)=0,V$1&gt;='Periodische Einnahmen'!$J10,V$1&lt;='Periodische Einnahmen'!$F10),'Periodische Einnahmen'!$D10,0),0)</f>
        <v>0</v>
      </c>
      <c r="W169" s="32">
        <f ca="1">IFERROR(IF(AND(MOD(MONTH(W$1)+12-MONTH('Periodische Einnahmen'!$J10),'Periodische Einnahmen'!$I10)=0,W$1&gt;='Periodische Einnahmen'!$J10,W$1&lt;='Periodische Einnahmen'!$F10),'Periodische Einnahmen'!$D10,0),0)</f>
        <v>0</v>
      </c>
      <c r="X169" s="32">
        <f ca="1">IFERROR(IF(AND(MOD(MONTH(X$1)+12-MONTH('Periodische Einnahmen'!$J10),'Periodische Einnahmen'!$I10)=0,X$1&gt;='Periodische Einnahmen'!$J10,X$1&lt;='Periodische Einnahmen'!$F10),'Periodische Einnahmen'!$D10,0),0)</f>
        <v>0</v>
      </c>
      <c r="Y169" s="32">
        <f ca="1">IFERROR(IF(AND(MOD(MONTH(Y$1)+12-MONTH('Periodische Einnahmen'!$J10),'Periodische Einnahmen'!$I10)=0,Y$1&gt;='Periodische Einnahmen'!$J10,Y$1&lt;='Periodische Einnahmen'!$F10),'Periodische Einnahmen'!$D10,0),0)</f>
        <v>0</v>
      </c>
      <c r="Z169" s="27">
        <f t="shared" ca="1" si="26"/>
        <v>0</v>
      </c>
      <c r="AA169" s="28">
        <f t="shared" ca="1" si="27"/>
        <v>0</v>
      </c>
    </row>
    <row r="170" spans="1:27">
      <c r="A170" s="31" t="str">
        <f>IF('Periodische Einnahmen'!A11&lt;&gt;"",'Periodische Einnahmen'!A11&amp;" ("&amp;'Periodische Einnahmen'!C11&amp;" "&amp;TEXT('Periodische Einnahmen'!D11,"0.00")&amp;" ab "&amp;TEXT('Periodische Einnahmen'!E11,"MMM/JJJJ")&amp;")","")</f>
        <v/>
      </c>
      <c r="B170" s="32">
        <f ca="1">IFERROR(IF(AND(MOD(MONTH(B$1)+12-MONTH('Periodische Einnahmen'!$J11),'Periodische Einnahmen'!$I11)=0,B$1&gt;='Periodische Einnahmen'!$J11,B$1&lt;='Periodische Einnahmen'!$F11),'Periodische Einnahmen'!$D11,0),0)</f>
        <v>0</v>
      </c>
      <c r="C170" s="32">
        <f ca="1">IFERROR(IF(AND(MOD(MONTH(C$1)+12-MONTH('Periodische Einnahmen'!$J11),'Periodische Einnahmen'!$I11)=0,C$1&gt;='Periodische Einnahmen'!$J11,C$1&lt;='Periodische Einnahmen'!$F11),'Periodische Einnahmen'!$D11,0),0)</f>
        <v>0</v>
      </c>
      <c r="D170" s="32">
        <f ca="1">IFERROR(IF(AND(MOD(MONTH(D$1)+12-MONTH('Periodische Einnahmen'!$J11),'Periodische Einnahmen'!$I11)=0,D$1&gt;='Periodische Einnahmen'!$J11,D$1&lt;='Periodische Einnahmen'!$F11),'Periodische Einnahmen'!$D11,0),0)</f>
        <v>0</v>
      </c>
      <c r="E170" s="32">
        <f ca="1">IFERROR(IF(AND(MOD(MONTH(E$1)+12-MONTH('Periodische Einnahmen'!$J11),'Periodische Einnahmen'!$I11)=0,E$1&gt;='Periodische Einnahmen'!$J11,E$1&lt;='Periodische Einnahmen'!$F11),'Periodische Einnahmen'!$D11,0),0)</f>
        <v>0</v>
      </c>
      <c r="F170" s="32">
        <f ca="1">IFERROR(IF(AND(MOD(MONTH(F$1)+12-MONTH('Periodische Einnahmen'!$J11),'Periodische Einnahmen'!$I11)=0,F$1&gt;='Periodische Einnahmen'!$J11,F$1&lt;='Periodische Einnahmen'!$F11),'Periodische Einnahmen'!$D11,0),0)</f>
        <v>0</v>
      </c>
      <c r="G170" s="32">
        <f ca="1">IFERROR(IF(AND(MOD(MONTH(G$1)+12-MONTH('Periodische Einnahmen'!$J11),'Periodische Einnahmen'!$I11)=0,G$1&gt;='Periodische Einnahmen'!$J11,G$1&lt;='Periodische Einnahmen'!$F11),'Periodische Einnahmen'!$D11,0),0)</f>
        <v>0</v>
      </c>
      <c r="H170" s="32">
        <f ca="1">IFERROR(IF(AND(MOD(MONTH(H$1)+12-MONTH('Periodische Einnahmen'!$J11),'Periodische Einnahmen'!$I11)=0,H$1&gt;='Periodische Einnahmen'!$J11,H$1&lt;='Periodische Einnahmen'!$F11),'Periodische Einnahmen'!$D11,0),0)</f>
        <v>0</v>
      </c>
      <c r="I170" s="32">
        <f ca="1">IFERROR(IF(AND(MOD(MONTH(I$1)+12-MONTH('Periodische Einnahmen'!$J11),'Periodische Einnahmen'!$I11)=0,I$1&gt;='Periodische Einnahmen'!$J11,I$1&lt;='Periodische Einnahmen'!$F11),'Periodische Einnahmen'!$D11,0),0)</f>
        <v>0</v>
      </c>
      <c r="J170" s="32">
        <f ca="1">IFERROR(IF(AND(MOD(MONTH(J$1)+12-MONTH('Periodische Einnahmen'!$J11),'Periodische Einnahmen'!$I11)=0,J$1&gt;='Periodische Einnahmen'!$J11,J$1&lt;='Periodische Einnahmen'!$F11),'Periodische Einnahmen'!$D11,0),0)</f>
        <v>0</v>
      </c>
      <c r="K170" s="32">
        <f ca="1">IFERROR(IF(AND(MOD(MONTH(K$1)+12-MONTH('Periodische Einnahmen'!$J11),'Periodische Einnahmen'!$I11)=0,K$1&gt;='Periodische Einnahmen'!$J11,K$1&lt;='Periodische Einnahmen'!$F11),'Periodische Einnahmen'!$D11,0),0)</f>
        <v>0</v>
      </c>
      <c r="L170" s="32">
        <f ca="1">IFERROR(IF(AND(MOD(MONTH(L$1)+12-MONTH('Periodische Einnahmen'!$J11),'Periodische Einnahmen'!$I11)=0,L$1&gt;='Periodische Einnahmen'!$J11,L$1&lt;='Periodische Einnahmen'!$F11),'Periodische Einnahmen'!$D11,0),0)</f>
        <v>0</v>
      </c>
      <c r="M170" s="32">
        <f ca="1">IFERROR(IF(AND(MOD(MONTH(M$1)+12-MONTH('Periodische Einnahmen'!$J11),'Periodische Einnahmen'!$I11)=0,M$1&gt;='Periodische Einnahmen'!$J11,M$1&lt;='Periodische Einnahmen'!$F11),'Periodische Einnahmen'!$D11,0),0)</f>
        <v>0</v>
      </c>
      <c r="N170" s="32">
        <f ca="1">IFERROR(IF(AND(MOD(MONTH(N$1)+12-MONTH('Periodische Einnahmen'!$J11),'Periodische Einnahmen'!$I11)=0,N$1&gt;='Periodische Einnahmen'!$J11,N$1&lt;='Periodische Einnahmen'!$F11),'Periodische Einnahmen'!$D11,0),0)</f>
        <v>0</v>
      </c>
      <c r="O170" s="32">
        <f ca="1">IFERROR(IF(AND(MOD(MONTH(O$1)+12-MONTH('Periodische Einnahmen'!$J11),'Periodische Einnahmen'!$I11)=0,O$1&gt;='Periodische Einnahmen'!$J11,O$1&lt;='Periodische Einnahmen'!$F11),'Periodische Einnahmen'!$D11,0),0)</f>
        <v>0</v>
      </c>
      <c r="P170" s="32">
        <f ca="1">IFERROR(IF(AND(MOD(MONTH(P$1)+12-MONTH('Periodische Einnahmen'!$J11),'Periodische Einnahmen'!$I11)=0,P$1&gt;='Periodische Einnahmen'!$J11,P$1&lt;='Periodische Einnahmen'!$F11),'Periodische Einnahmen'!$D11,0),0)</f>
        <v>0</v>
      </c>
      <c r="Q170" s="32">
        <f ca="1">IFERROR(IF(AND(MOD(MONTH(Q$1)+12-MONTH('Periodische Einnahmen'!$J11),'Periodische Einnahmen'!$I11)=0,Q$1&gt;='Periodische Einnahmen'!$J11,Q$1&lt;='Periodische Einnahmen'!$F11),'Periodische Einnahmen'!$D11,0),0)</f>
        <v>0</v>
      </c>
      <c r="R170" s="32">
        <f ca="1">IFERROR(IF(AND(MOD(MONTH(R$1)+12-MONTH('Periodische Einnahmen'!$J11),'Periodische Einnahmen'!$I11)=0,R$1&gt;='Periodische Einnahmen'!$J11,R$1&lt;='Periodische Einnahmen'!$F11),'Periodische Einnahmen'!$D11,0),0)</f>
        <v>0</v>
      </c>
      <c r="S170" s="32">
        <f ca="1">IFERROR(IF(AND(MOD(MONTH(S$1)+12-MONTH('Periodische Einnahmen'!$J11),'Periodische Einnahmen'!$I11)=0,S$1&gt;='Periodische Einnahmen'!$J11,S$1&lt;='Periodische Einnahmen'!$F11),'Periodische Einnahmen'!$D11,0),0)</f>
        <v>0</v>
      </c>
      <c r="T170" s="32">
        <f ca="1">IFERROR(IF(AND(MOD(MONTH(T$1)+12-MONTH('Periodische Einnahmen'!$J11),'Periodische Einnahmen'!$I11)=0,T$1&gt;='Periodische Einnahmen'!$J11,T$1&lt;='Periodische Einnahmen'!$F11),'Periodische Einnahmen'!$D11,0),0)</f>
        <v>0</v>
      </c>
      <c r="U170" s="32">
        <f ca="1">IFERROR(IF(AND(MOD(MONTH(U$1)+12-MONTH('Periodische Einnahmen'!$J11),'Periodische Einnahmen'!$I11)=0,U$1&gt;='Periodische Einnahmen'!$J11,U$1&lt;='Periodische Einnahmen'!$F11),'Periodische Einnahmen'!$D11,0),0)</f>
        <v>0</v>
      </c>
      <c r="V170" s="32">
        <f ca="1">IFERROR(IF(AND(MOD(MONTH(V$1)+12-MONTH('Periodische Einnahmen'!$J11),'Periodische Einnahmen'!$I11)=0,V$1&gt;='Periodische Einnahmen'!$J11,V$1&lt;='Periodische Einnahmen'!$F11),'Periodische Einnahmen'!$D11,0),0)</f>
        <v>0</v>
      </c>
      <c r="W170" s="32">
        <f ca="1">IFERROR(IF(AND(MOD(MONTH(W$1)+12-MONTH('Periodische Einnahmen'!$J11),'Periodische Einnahmen'!$I11)=0,W$1&gt;='Periodische Einnahmen'!$J11,W$1&lt;='Periodische Einnahmen'!$F11),'Periodische Einnahmen'!$D11,0),0)</f>
        <v>0</v>
      </c>
      <c r="X170" s="32">
        <f ca="1">IFERROR(IF(AND(MOD(MONTH(X$1)+12-MONTH('Periodische Einnahmen'!$J11),'Periodische Einnahmen'!$I11)=0,X$1&gt;='Periodische Einnahmen'!$J11,X$1&lt;='Periodische Einnahmen'!$F11),'Periodische Einnahmen'!$D11,0),0)</f>
        <v>0</v>
      </c>
      <c r="Y170" s="32">
        <f ca="1">IFERROR(IF(AND(MOD(MONTH(Y$1)+12-MONTH('Periodische Einnahmen'!$J11),'Periodische Einnahmen'!$I11)=0,Y$1&gt;='Periodische Einnahmen'!$J11,Y$1&lt;='Periodische Einnahmen'!$F11),'Periodische Einnahmen'!$D11,0),0)</f>
        <v>0</v>
      </c>
      <c r="Z170" s="27">
        <f t="shared" ca="1" si="26"/>
        <v>0</v>
      </c>
      <c r="AA170" s="28">
        <f t="shared" ca="1" si="27"/>
        <v>0</v>
      </c>
    </row>
    <row r="171" spans="1:27">
      <c r="A171" s="31" t="str">
        <f>IF('Periodische Einnahmen'!A12&lt;&gt;"",'Periodische Einnahmen'!A12&amp;" ("&amp;'Periodische Einnahmen'!C12&amp;" "&amp;TEXT('Periodische Einnahmen'!D12,"0.00")&amp;" ab "&amp;TEXT('Periodische Einnahmen'!E12,"MMM/JJJJ")&amp;")","")</f>
        <v/>
      </c>
      <c r="B171" s="32">
        <f ca="1">IFERROR(IF(AND(MOD(MONTH(B$1)+12-MONTH('Periodische Einnahmen'!$J12),'Periodische Einnahmen'!$I12)=0,B$1&gt;='Periodische Einnahmen'!$J12,B$1&lt;='Periodische Einnahmen'!$F12),'Periodische Einnahmen'!$D12,0),0)</f>
        <v>0</v>
      </c>
      <c r="C171" s="32">
        <f ca="1">IFERROR(IF(AND(MOD(MONTH(C$1)+12-MONTH('Periodische Einnahmen'!$J12),'Periodische Einnahmen'!$I12)=0,C$1&gt;='Periodische Einnahmen'!$J12,C$1&lt;='Periodische Einnahmen'!$F12),'Periodische Einnahmen'!$D12,0),0)</f>
        <v>0</v>
      </c>
      <c r="D171" s="32">
        <f ca="1">IFERROR(IF(AND(MOD(MONTH(D$1)+12-MONTH('Periodische Einnahmen'!$J12),'Periodische Einnahmen'!$I12)=0,D$1&gt;='Periodische Einnahmen'!$J12,D$1&lt;='Periodische Einnahmen'!$F12),'Periodische Einnahmen'!$D12,0),0)</f>
        <v>0</v>
      </c>
      <c r="E171" s="32">
        <f ca="1">IFERROR(IF(AND(MOD(MONTH(E$1)+12-MONTH('Periodische Einnahmen'!$J12),'Periodische Einnahmen'!$I12)=0,E$1&gt;='Periodische Einnahmen'!$J12,E$1&lt;='Periodische Einnahmen'!$F12),'Periodische Einnahmen'!$D12,0),0)</f>
        <v>0</v>
      </c>
      <c r="F171" s="32">
        <f ca="1">IFERROR(IF(AND(MOD(MONTH(F$1)+12-MONTH('Periodische Einnahmen'!$J12),'Periodische Einnahmen'!$I12)=0,F$1&gt;='Periodische Einnahmen'!$J12,F$1&lt;='Periodische Einnahmen'!$F12),'Periodische Einnahmen'!$D12,0),0)</f>
        <v>0</v>
      </c>
      <c r="G171" s="32">
        <f ca="1">IFERROR(IF(AND(MOD(MONTH(G$1)+12-MONTH('Periodische Einnahmen'!$J12),'Periodische Einnahmen'!$I12)=0,G$1&gt;='Periodische Einnahmen'!$J12,G$1&lt;='Periodische Einnahmen'!$F12),'Periodische Einnahmen'!$D12,0),0)</f>
        <v>0</v>
      </c>
      <c r="H171" s="32">
        <f ca="1">IFERROR(IF(AND(MOD(MONTH(H$1)+12-MONTH('Periodische Einnahmen'!$J12),'Periodische Einnahmen'!$I12)=0,H$1&gt;='Periodische Einnahmen'!$J12,H$1&lt;='Periodische Einnahmen'!$F12),'Periodische Einnahmen'!$D12,0),0)</f>
        <v>0</v>
      </c>
      <c r="I171" s="32">
        <f ca="1">IFERROR(IF(AND(MOD(MONTH(I$1)+12-MONTH('Periodische Einnahmen'!$J12),'Periodische Einnahmen'!$I12)=0,I$1&gt;='Periodische Einnahmen'!$J12,I$1&lt;='Periodische Einnahmen'!$F12),'Periodische Einnahmen'!$D12,0),0)</f>
        <v>0</v>
      </c>
      <c r="J171" s="32">
        <f ca="1">IFERROR(IF(AND(MOD(MONTH(J$1)+12-MONTH('Periodische Einnahmen'!$J12),'Periodische Einnahmen'!$I12)=0,J$1&gt;='Periodische Einnahmen'!$J12,J$1&lt;='Periodische Einnahmen'!$F12),'Periodische Einnahmen'!$D12,0),0)</f>
        <v>0</v>
      </c>
      <c r="K171" s="32">
        <f ca="1">IFERROR(IF(AND(MOD(MONTH(K$1)+12-MONTH('Periodische Einnahmen'!$J12),'Periodische Einnahmen'!$I12)=0,K$1&gt;='Periodische Einnahmen'!$J12,K$1&lt;='Periodische Einnahmen'!$F12),'Periodische Einnahmen'!$D12,0),0)</f>
        <v>0</v>
      </c>
      <c r="L171" s="32">
        <f ca="1">IFERROR(IF(AND(MOD(MONTH(L$1)+12-MONTH('Periodische Einnahmen'!$J12),'Periodische Einnahmen'!$I12)=0,L$1&gt;='Periodische Einnahmen'!$J12,L$1&lt;='Periodische Einnahmen'!$F12),'Periodische Einnahmen'!$D12,0),0)</f>
        <v>0</v>
      </c>
      <c r="M171" s="32">
        <f ca="1">IFERROR(IF(AND(MOD(MONTH(M$1)+12-MONTH('Periodische Einnahmen'!$J12),'Periodische Einnahmen'!$I12)=0,M$1&gt;='Periodische Einnahmen'!$J12,M$1&lt;='Periodische Einnahmen'!$F12),'Periodische Einnahmen'!$D12,0),0)</f>
        <v>0</v>
      </c>
      <c r="N171" s="32">
        <f ca="1">IFERROR(IF(AND(MOD(MONTH(N$1)+12-MONTH('Periodische Einnahmen'!$J12),'Periodische Einnahmen'!$I12)=0,N$1&gt;='Periodische Einnahmen'!$J12,N$1&lt;='Periodische Einnahmen'!$F12),'Periodische Einnahmen'!$D12,0),0)</f>
        <v>0</v>
      </c>
      <c r="O171" s="32">
        <f ca="1">IFERROR(IF(AND(MOD(MONTH(O$1)+12-MONTH('Periodische Einnahmen'!$J12),'Periodische Einnahmen'!$I12)=0,O$1&gt;='Periodische Einnahmen'!$J12,O$1&lt;='Periodische Einnahmen'!$F12),'Periodische Einnahmen'!$D12,0),0)</f>
        <v>0</v>
      </c>
      <c r="P171" s="32">
        <f ca="1">IFERROR(IF(AND(MOD(MONTH(P$1)+12-MONTH('Periodische Einnahmen'!$J12),'Periodische Einnahmen'!$I12)=0,P$1&gt;='Periodische Einnahmen'!$J12,P$1&lt;='Periodische Einnahmen'!$F12),'Periodische Einnahmen'!$D12,0),0)</f>
        <v>0</v>
      </c>
      <c r="Q171" s="32">
        <f ca="1">IFERROR(IF(AND(MOD(MONTH(Q$1)+12-MONTH('Periodische Einnahmen'!$J12),'Periodische Einnahmen'!$I12)=0,Q$1&gt;='Periodische Einnahmen'!$J12,Q$1&lt;='Periodische Einnahmen'!$F12),'Periodische Einnahmen'!$D12,0),0)</f>
        <v>0</v>
      </c>
      <c r="R171" s="32">
        <f ca="1">IFERROR(IF(AND(MOD(MONTH(R$1)+12-MONTH('Periodische Einnahmen'!$J12),'Periodische Einnahmen'!$I12)=0,R$1&gt;='Periodische Einnahmen'!$J12,R$1&lt;='Periodische Einnahmen'!$F12),'Periodische Einnahmen'!$D12,0),0)</f>
        <v>0</v>
      </c>
      <c r="S171" s="32">
        <f ca="1">IFERROR(IF(AND(MOD(MONTH(S$1)+12-MONTH('Periodische Einnahmen'!$J12),'Periodische Einnahmen'!$I12)=0,S$1&gt;='Periodische Einnahmen'!$J12,S$1&lt;='Periodische Einnahmen'!$F12),'Periodische Einnahmen'!$D12,0),0)</f>
        <v>0</v>
      </c>
      <c r="T171" s="32">
        <f ca="1">IFERROR(IF(AND(MOD(MONTH(T$1)+12-MONTH('Periodische Einnahmen'!$J12),'Periodische Einnahmen'!$I12)=0,T$1&gt;='Periodische Einnahmen'!$J12,T$1&lt;='Periodische Einnahmen'!$F12),'Periodische Einnahmen'!$D12,0),0)</f>
        <v>0</v>
      </c>
      <c r="U171" s="32">
        <f ca="1">IFERROR(IF(AND(MOD(MONTH(U$1)+12-MONTH('Periodische Einnahmen'!$J12),'Periodische Einnahmen'!$I12)=0,U$1&gt;='Periodische Einnahmen'!$J12,U$1&lt;='Periodische Einnahmen'!$F12),'Periodische Einnahmen'!$D12,0),0)</f>
        <v>0</v>
      </c>
      <c r="V171" s="32">
        <f ca="1">IFERROR(IF(AND(MOD(MONTH(V$1)+12-MONTH('Periodische Einnahmen'!$J12),'Periodische Einnahmen'!$I12)=0,V$1&gt;='Periodische Einnahmen'!$J12,V$1&lt;='Periodische Einnahmen'!$F12),'Periodische Einnahmen'!$D12,0),0)</f>
        <v>0</v>
      </c>
      <c r="W171" s="32">
        <f ca="1">IFERROR(IF(AND(MOD(MONTH(W$1)+12-MONTH('Periodische Einnahmen'!$J12),'Periodische Einnahmen'!$I12)=0,W$1&gt;='Periodische Einnahmen'!$J12,W$1&lt;='Periodische Einnahmen'!$F12),'Periodische Einnahmen'!$D12,0),0)</f>
        <v>0</v>
      </c>
      <c r="X171" s="32">
        <f ca="1">IFERROR(IF(AND(MOD(MONTH(X$1)+12-MONTH('Periodische Einnahmen'!$J12),'Periodische Einnahmen'!$I12)=0,X$1&gt;='Periodische Einnahmen'!$J12,X$1&lt;='Periodische Einnahmen'!$F12),'Periodische Einnahmen'!$D12,0),0)</f>
        <v>0</v>
      </c>
      <c r="Y171" s="32">
        <f ca="1">IFERROR(IF(AND(MOD(MONTH(Y$1)+12-MONTH('Periodische Einnahmen'!$J12),'Periodische Einnahmen'!$I12)=0,Y$1&gt;='Periodische Einnahmen'!$J12,Y$1&lt;='Periodische Einnahmen'!$F12),'Periodische Einnahmen'!$D12,0),0)</f>
        <v>0</v>
      </c>
      <c r="Z171" s="27">
        <f t="shared" ca="1" si="26"/>
        <v>0</v>
      </c>
      <c r="AA171" s="28">
        <f t="shared" ca="1" si="27"/>
        <v>0</v>
      </c>
    </row>
    <row r="172" spans="1:27">
      <c r="A172" s="31" t="str">
        <f>IF('Periodische Einnahmen'!A13&lt;&gt;"",'Periodische Einnahmen'!A13&amp;" ("&amp;'Periodische Einnahmen'!C13&amp;" "&amp;TEXT('Periodische Einnahmen'!D13,"0.00")&amp;" ab "&amp;TEXT('Periodische Einnahmen'!E13,"MMM/JJJJ")&amp;")","")</f>
        <v/>
      </c>
      <c r="B172" s="32">
        <f ca="1">IFERROR(IF(AND(MOD(MONTH(B$1)+12-MONTH('Periodische Einnahmen'!$J13),'Periodische Einnahmen'!$I13)=0,B$1&gt;='Periodische Einnahmen'!$J13,B$1&lt;='Periodische Einnahmen'!$F13),'Periodische Einnahmen'!$D13,0),0)</f>
        <v>0</v>
      </c>
      <c r="C172" s="32">
        <f ca="1">IFERROR(IF(AND(MOD(MONTH(C$1)+12-MONTH('Periodische Einnahmen'!$J13),'Periodische Einnahmen'!$I13)=0,C$1&gt;='Periodische Einnahmen'!$J13,C$1&lt;='Periodische Einnahmen'!$F13),'Periodische Einnahmen'!$D13,0),0)</f>
        <v>0</v>
      </c>
      <c r="D172" s="32">
        <f ca="1">IFERROR(IF(AND(MOD(MONTH(D$1)+12-MONTH('Periodische Einnahmen'!$J13),'Periodische Einnahmen'!$I13)=0,D$1&gt;='Periodische Einnahmen'!$J13,D$1&lt;='Periodische Einnahmen'!$F13),'Periodische Einnahmen'!$D13,0),0)</f>
        <v>0</v>
      </c>
      <c r="E172" s="32">
        <f ca="1">IFERROR(IF(AND(MOD(MONTH(E$1)+12-MONTH('Periodische Einnahmen'!$J13),'Periodische Einnahmen'!$I13)=0,E$1&gt;='Periodische Einnahmen'!$J13,E$1&lt;='Periodische Einnahmen'!$F13),'Periodische Einnahmen'!$D13,0),0)</f>
        <v>0</v>
      </c>
      <c r="F172" s="32">
        <f ca="1">IFERROR(IF(AND(MOD(MONTH(F$1)+12-MONTH('Periodische Einnahmen'!$J13),'Periodische Einnahmen'!$I13)=0,F$1&gt;='Periodische Einnahmen'!$J13,F$1&lt;='Periodische Einnahmen'!$F13),'Periodische Einnahmen'!$D13,0),0)</f>
        <v>0</v>
      </c>
      <c r="G172" s="32">
        <f ca="1">IFERROR(IF(AND(MOD(MONTH(G$1)+12-MONTH('Periodische Einnahmen'!$J13),'Periodische Einnahmen'!$I13)=0,G$1&gt;='Periodische Einnahmen'!$J13,G$1&lt;='Periodische Einnahmen'!$F13),'Periodische Einnahmen'!$D13,0),0)</f>
        <v>0</v>
      </c>
      <c r="H172" s="32">
        <f ca="1">IFERROR(IF(AND(MOD(MONTH(H$1)+12-MONTH('Periodische Einnahmen'!$J13),'Periodische Einnahmen'!$I13)=0,H$1&gt;='Periodische Einnahmen'!$J13,H$1&lt;='Periodische Einnahmen'!$F13),'Periodische Einnahmen'!$D13,0),0)</f>
        <v>0</v>
      </c>
      <c r="I172" s="32">
        <f ca="1">IFERROR(IF(AND(MOD(MONTH(I$1)+12-MONTH('Periodische Einnahmen'!$J13),'Periodische Einnahmen'!$I13)=0,I$1&gt;='Periodische Einnahmen'!$J13,I$1&lt;='Periodische Einnahmen'!$F13),'Periodische Einnahmen'!$D13,0),0)</f>
        <v>0</v>
      </c>
      <c r="J172" s="32">
        <f ca="1">IFERROR(IF(AND(MOD(MONTH(J$1)+12-MONTH('Periodische Einnahmen'!$J13),'Periodische Einnahmen'!$I13)=0,J$1&gt;='Periodische Einnahmen'!$J13,J$1&lt;='Periodische Einnahmen'!$F13),'Periodische Einnahmen'!$D13,0),0)</f>
        <v>0</v>
      </c>
      <c r="K172" s="32">
        <f ca="1">IFERROR(IF(AND(MOD(MONTH(K$1)+12-MONTH('Periodische Einnahmen'!$J13),'Periodische Einnahmen'!$I13)=0,K$1&gt;='Periodische Einnahmen'!$J13,K$1&lt;='Periodische Einnahmen'!$F13),'Periodische Einnahmen'!$D13,0),0)</f>
        <v>0</v>
      </c>
      <c r="L172" s="32">
        <f ca="1">IFERROR(IF(AND(MOD(MONTH(L$1)+12-MONTH('Periodische Einnahmen'!$J13),'Periodische Einnahmen'!$I13)=0,L$1&gt;='Periodische Einnahmen'!$J13,L$1&lt;='Periodische Einnahmen'!$F13),'Periodische Einnahmen'!$D13,0),0)</f>
        <v>0</v>
      </c>
      <c r="M172" s="32">
        <f ca="1">IFERROR(IF(AND(MOD(MONTH(M$1)+12-MONTH('Periodische Einnahmen'!$J13),'Periodische Einnahmen'!$I13)=0,M$1&gt;='Periodische Einnahmen'!$J13,M$1&lt;='Periodische Einnahmen'!$F13),'Periodische Einnahmen'!$D13,0),0)</f>
        <v>0</v>
      </c>
      <c r="N172" s="32">
        <f ca="1">IFERROR(IF(AND(MOD(MONTH(N$1)+12-MONTH('Periodische Einnahmen'!$J13),'Periodische Einnahmen'!$I13)=0,N$1&gt;='Periodische Einnahmen'!$J13,N$1&lt;='Periodische Einnahmen'!$F13),'Periodische Einnahmen'!$D13,0),0)</f>
        <v>0</v>
      </c>
      <c r="O172" s="32">
        <f ca="1">IFERROR(IF(AND(MOD(MONTH(O$1)+12-MONTH('Periodische Einnahmen'!$J13),'Periodische Einnahmen'!$I13)=0,O$1&gt;='Periodische Einnahmen'!$J13,O$1&lt;='Periodische Einnahmen'!$F13),'Periodische Einnahmen'!$D13,0),0)</f>
        <v>0</v>
      </c>
      <c r="P172" s="32">
        <f ca="1">IFERROR(IF(AND(MOD(MONTH(P$1)+12-MONTH('Periodische Einnahmen'!$J13),'Periodische Einnahmen'!$I13)=0,P$1&gt;='Periodische Einnahmen'!$J13,P$1&lt;='Periodische Einnahmen'!$F13),'Periodische Einnahmen'!$D13,0),0)</f>
        <v>0</v>
      </c>
      <c r="Q172" s="32">
        <f ca="1">IFERROR(IF(AND(MOD(MONTH(Q$1)+12-MONTH('Periodische Einnahmen'!$J13),'Periodische Einnahmen'!$I13)=0,Q$1&gt;='Periodische Einnahmen'!$J13,Q$1&lt;='Periodische Einnahmen'!$F13),'Periodische Einnahmen'!$D13,0),0)</f>
        <v>0</v>
      </c>
      <c r="R172" s="32">
        <f ca="1">IFERROR(IF(AND(MOD(MONTH(R$1)+12-MONTH('Periodische Einnahmen'!$J13),'Periodische Einnahmen'!$I13)=0,R$1&gt;='Periodische Einnahmen'!$J13,R$1&lt;='Periodische Einnahmen'!$F13),'Periodische Einnahmen'!$D13,0),0)</f>
        <v>0</v>
      </c>
      <c r="S172" s="32">
        <f ca="1">IFERROR(IF(AND(MOD(MONTH(S$1)+12-MONTH('Periodische Einnahmen'!$J13),'Periodische Einnahmen'!$I13)=0,S$1&gt;='Periodische Einnahmen'!$J13,S$1&lt;='Periodische Einnahmen'!$F13),'Periodische Einnahmen'!$D13,0),0)</f>
        <v>0</v>
      </c>
      <c r="T172" s="32">
        <f ca="1">IFERROR(IF(AND(MOD(MONTH(T$1)+12-MONTH('Periodische Einnahmen'!$J13),'Periodische Einnahmen'!$I13)=0,T$1&gt;='Periodische Einnahmen'!$J13,T$1&lt;='Periodische Einnahmen'!$F13),'Periodische Einnahmen'!$D13,0),0)</f>
        <v>0</v>
      </c>
      <c r="U172" s="32">
        <f ca="1">IFERROR(IF(AND(MOD(MONTH(U$1)+12-MONTH('Periodische Einnahmen'!$J13),'Periodische Einnahmen'!$I13)=0,U$1&gt;='Periodische Einnahmen'!$J13,U$1&lt;='Periodische Einnahmen'!$F13),'Periodische Einnahmen'!$D13,0),0)</f>
        <v>0</v>
      </c>
      <c r="V172" s="32">
        <f ca="1">IFERROR(IF(AND(MOD(MONTH(V$1)+12-MONTH('Periodische Einnahmen'!$J13),'Periodische Einnahmen'!$I13)=0,V$1&gt;='Periodische Einnahmen'!$J13,V$1&lt;='Periodische Einnahmen'!$F13),'Periodische Einnahmen'!$D13,0),0)</f>
        <v>0</v>
      </c>
      <c r="W172" s="32">
        <f ca="1">IFERROR(IF(AND(MOD(MONTH(W$1)+12-MONTH('Periodische Einnahmen'!$J13),'Periodische Einnahmen'!$I13)=0,W$1&gt;='Periodische Einnahmen'!$J13,W$1&lt;='Periodische Einnahmen'!$F13),'Periodische Einnahmen'!$D13,0),0)</f>
        <v>0</v>
      </c>
      <c r="X172" s="32">
        <f ca="1">IFERROR(IF(AND(MOD(MONTH(X$1)+12-MONTH('Periodische Einnahmen'!$J13),'Periodische Einnahmen'!$I13)=0,X$1&gt;='Periodische Einnahmen'!$J13,X$1&lt;='Periodische Einnahmen'!$F13),'Periodische Einnahmen'!$D13,0),0)</f>
        <v>0</v>
      </c>
      <c r="Y172" s="32">
        <f ca="1">IFERROR(IF(AND(MOD(MONTH(Y$1)+12-MONTH('Periodische Einnahmen'!$J13),'Periodische Einnahmen'!$I13)=0,Y$1&gt;='Periodische Einnahmen'!$J13,Y$1&lt;='Periodische Einnahmen'!$F13),'Periodische Einnahmen'!$D13,0),0)</f>
        <v>0</v>
      </c>
      <c r="Z172" s="27">
        <f t="shared" ca="1" si="26"/>
        <v>0</v>
      </c>
      <c r="AA172" s="28">
        <f t="shared" ca="1" si="27"/>
        <v>0</v>
      </c>
    </row>
    <row r="173" spans="1:27">
      <c r="A173" s="31" t="str">
        <f>IF('Periodische Einnahmen'!A14&lt;&gt;"",'Periodische Einnahmen'!A14&amp;" ("&amp;'Periodische Einnahmen'!C14&amp;" "&amp;TEXT('Periodische Einnahmen'!D14,"0.00")&amp;" ab "&amp;TEXT('Periodische Einnahmen'!E14,"MMM/JJJJ")&amp;")","")</f>
        <v/>
      </c>
      <c r="B173" s="32">
        <f ca="1">IFERROR(IF(AND(MOD(MONTH(B$1)+12-MONTH('Periodische Einnahmen'!$J14),'Periodische Einnahmen'!$I14)=0,B$1&gt;='Periodische Einnahmen'!$J14,B$1&lt;='Periodische Einnahmen'!$F14),'Periodische Einnahmen'!$D14,0),0)</f>
        <v>0</v>
      </c>
      <c r="C173" s="32">
        <f ca="1">IFERROR(IF(AND(MOD(MONTH(C$1)+12-MONTH('Periodische Einnahmen'!$J14),'Periodische Einnahmen'!$I14)=0,C$1&gt;='Periodische Einnahmen'!$J14,C$1&lt;='Periodische Einnahmen'!$F14),'Periodische Einnahmen'!$D14,0),0)</f>
        <v>0</v>
      </c>
      <c r="D173" s="32">
        <f ca="1">IFERROR(IF(AND(MOD(MONTH(D$1)+12-MONTH('Periodische Einnahmen'!$J14),'Periodische Einnahmen'!$I14)=0,D$1&gt;='Periodische Einnahmen'!$J14,D$1&lt;='Periodische Einnahmen'!$F14),'Periodische Einnahmen'!$D14,0),0)</f>
        <v>0</v>
      </c>
      <c r="E173" s="32">
        <f ca="1">IFERROR(IF(AND(MOD(MONTH(E$1)+12-MONTH('Periodische Einnahmen'!$J14),'Periodische Einnahmen'!$I14)=0,E$1&gt;='Periodische Einnahmen'!$J14,E$1&lt;='Periodische Einnahmen'!$F14),'Periodische Einnahmen'!$D14,0),0)</f>
        <v>0</v>
      </c>
      <c r="F173" s="32">
        <f ca="1">IFERROR(IF(AND(MOD(MONTH(F$1)+12-MONTH('Periodische Einnahmen'!$J14),'Periodische Einnahmen'!$I14)=0,F$1&gt;='Periodische Einnahmen'!$J14,F$1&lt;='Periodische Einnahmen'!$F14),'Periodische Einnahmen'!$D14,0),0)</f>
        <v>0</v>
      </c>
      <c r="G173" s="32">
        <f ca="1">IFERROR(IF(AND(MOD(MONTH(G$1)+12-MONTH('Periodische Einnahmen'!$J14),'Periodische Einnahmen'!$I14)=0,G$1&gt;='Periodische Einnahmen'!$J14,G$1&lt;='Periodische Einnahmen'!$F14),'Periodische Einnahmen'!$D14,0),0)</f>
        <v>0</v>
      </c>
      <c r="H173" s="32">
        <f ca="1">IFERROR(IF(AND(MOD(MONTH(H$1)+12-MONTH('Periodische Einnahmen'!$J14),'Periodische Einnahmen'!$I14)=0,H$1&gt;='Periodische Einnahmen'!$J14,H$1&lt;='Periodische Einnahmen'!$F14),'Periodische Einnahmen'!$D14,0),0)</f>
        <v>0</v>
      </c>
      <c r="I173" s="32">
        <f ca="1">IFERROR(IF(AND(MOD(MONTH(I$1)+12-MONTH('Periodische Einnahmen'!$J14),'Periodische Einnahmen'!$I14)=0,I$1&gt;='Periodische Einnahmen'!$J14,I$1&lt;='Periodische Einnahmen'!$F14),'Periodische Einnahmen'!$D14,0),0)</f>
        <v>0</v>
      </c>
      <c r="J173" s="32">
        <f ca="1">IFERROR(IF(AND(MOD(MONTH(J$1)+12-MONTH('Periodische Einnahmen'!$J14),'Periodische Einnahmen'!$I14)=0,J$1&gt;='Periodische Einnahmen'!$J14,J$1&lt;='Periodische Einnahmen'!$F14),'Periodische Einnahmen'!$D14,0),0)</f>
        <v>0</v>
      </c>
      <c r="K173" s="32">
        <f ca="1">IFERROR(IF(AND(MOD(MONTH(K$1)+12-MONTH('Periodische Einnahmen'!$J14),'Periodische Einnahmen'!$I14)=0,K$1&gt;='Periodische Einnahmen'!$J14,K$1&lt;='Periodische Einnahmen'!$F14),'Periodische Einnahmen'!$D14,0),0)</f>
        <v>0</v>
      </c>
      <c r="L173" s="32">
        <f ca="1">IFERROR(IF(AND(MOD(MONTH(L$1)+12-MONTH('Periodische Einnahmen'!$J14),'Periodische Einnahmen'!$I14)=0,L$1&gt;='Periodische Einnahmen'!$J14,L$1&lt;='Periodische Einnahmen'!$F14),'Periodische Einnahmen'!$D14,0),0)</f>
        <v>0</v>
      </c>
      <c r="M173" s="32">
        <f ca="1">IFERROR(IF(AND(MOD(MONTH(M$1)+12-MONTH('Periodische Einnahmen'!$J14),'Periodische Einnahmen'!$I14)=0,M$1&gt;='Periodische Einnahmen'!$J14,M$1&lt;='Periodische Einnahmen'!$F14),'Periodische Einnahmen'!$D14,0),0)</f>
        <v>0</v>
      </c>
      <c r="N173" s="32">
        <f ca="1">IFERROR(IF(AND(MOD(MONTH(N$1)+12-MONTH('Periodische Einnahmen'!$J14),'Periodische Einnahmen'!$I14)=0,N$1&gt;='Periodische Einnahmen'!$J14,N$1&lt;='Periodische Einnahmen'!$F14),'Periodische Einnahmen'!$D14,0),0)</f>
        <v>0</v>
      </c>
      <c r="O173" s="32">
        <f ca="1">IFERROR(IF(AND(MOD(MONTH(O$1)+12-MONTH('Periodische Einnahmen'!$J14),'Periodische Einnahmen'!$I14)=0,O$1&gt;='Periodische Einnahmen'!$J14,O$1&lt;='Periodische Einnahmen'!$F14),'Periodische Einnahmen'!$D14,0),0)</f>
        <v>0</v>
      </c>
      <c r="P173" s="32">
        <f ca="1">IFERROR(IF(AND(MOD(MONTH(P$1)+12-MONTH('Periodische Einnahmen'!$J14),'Periodische Einnahmen'!$I14)=0,P$1&gt;='Periodische Einnahmen'!$J14,P$1&lt;='Periodische Einnahmen'!$F14),'Periodische Einnahmen'!$D14,0),0)</f>
        <v>0</v>
      </c>
      <c r="Q173" s="32">
        <f ca="1">IFERROR(IF(AND(MOD(MONTH(Q$1)+12-MONTH('Periodische Einnahmen'!$J14),'Periodische Einnahmen'!$I14)=0,Q$1&gt;='Periodische Einnahmen'!$J14,Q$1&lt;='Periodische Einnahmen'!$F14),'Periodische Einnahmen'!$D14,0),0)</f>
        <v>0</v>
      </c>
      <c r="R173" s="32">
        <f ca="1">IFERROR(IF(AND(MOD(MONTH(R$1)+12-MONTH('Periodische Einnahmen'!$J14),'Periodische Einnahmen'!$I14)=0,R$1&gt;='Periodische Einnahmen'!$J14,R$1&lt;='Periodische Einnahmen'!$F14),'Periodische Einnahmen'!$D14,0),0)</f>
        <v>0</v>
      </c>
      <c r="S173" s="32">
        <f ca="1">IFERROR(IF(AND(MOD(MONTH(S$1)+12-MONTH('Periodische Einnahmen'!$J14),'Periodische Einnahmen'!$I14)=0,S$1&gt;='Periodische Einnahmen'!$J14,S$1&lt;='Periodische Einnahmen'!$F14),'Periodische Einnahmen'!$D14,0),0)</f>
        <v>0</v>
      </c>
      <c r="T173" s="32">
        <f ca="1">IFERROR(IF(AND(MOD(MONTH(T$1)+12-MONTH('Periodische Einnahmen'!$J14),'Periodische Einnahmen'!$I14)=0,T$1&gt;='Periodische Einnahmen'!$J14,T$1&lt;='Periodische Einnahmen'!$F14),'Periodische Einnahmen'!$D14,0),0)</f>
        <v>0</v>
      </c>
      <c r="U173" s="32">
        <f ca="1">IFERROR(IF(AND(MOD(MONTH(U$1)+12-MONTH('Periodische Einnahmen'!$J14),'Periodische Einnahmen'!$I14)=0,U$1&gt;='Periodische Einnahmen'!$J14,U$1&lt;='Periodische Einnahmen'!$F14),'Periodische Einnahmen'!$D14,0),0)</f>
        <v>0</v>
      </c>
      <c r="V173" s="32">
        <f ca="1">IFERROR(IF(AND(MOD(MONTH(V$1)+12-MONTH('Periodische Einnahmen'!$J14),'Periodische Einnahmen'!$I14)=0,V$1&gt;='Periodische Einnahmen'!$J14,V$1&lt;='Periodische Einnahmen'!$F14),'Periodische Einnahmen'!$D14,0),0)</f>
        <v>0</v>
      </c>
      <c r="W173" s="32">
        <f ca="1">IFERROR(IF(AND(MOD(MONTH(W$1)+12-MONTH('Periodische Einnahmen'!$J14),'Periodische Einnahmen'!$I14)=0,W$1&gt;='Periodische Einnahmen'!$J14,W$1&lt;='Periodische Einnahmen'!$F14),'Periodische Einnahmen'!$D14,0),0)</f>
        <v>0</v>
      </c>
      <c r="X173" s="32">
        <f ca="1">IFERROR(IF(AND(MOD(MONTH(X$1)+12-MONTH('Periodische Einnahmen'!$J14),'Periodische Einnahmen'!$I14)=0,X$1&gt;='Periodische Einnahmen'!$J14,X$1&lt;='Periodische Einnahmen'!$F14),'Periodische Einnahmen'!$D14,0),0)</f>
        <v>0</v>
      </c>
      <c r="Y173" s="32">
        <f ca="1">IFERROR(IF(AND(MOD(MONTH(Y$1)+12-MONTH('Periodische Einnahmen'!$J14),'Periodische Einnahmen'!$I14)=0,Y$1&gt;='Periodische Einnahmen'!$J14,Y$1&lt;='Periodische Einnahmen'!$F14),'Periodische Einnahmen'!$D14,0),0)</f>
        <v>0</v>
      </c>
      <c r="Z173" s="27">
        <f t="shared" ca="1" si="26"/>
        <v>0</v>
      </c>
      <c r="AA173" s="28">
        <f t="shared" ca="1" si="27"/>
        <v>0</v>
      </c>
    </row>
    <row r="174" spans="1:27">
      <c r="A174" s="31" t="str">
        <f>IF('Periodische Einnahmen'!A15&lt;&gt;"",'Periodische Einnahmen'!A15&amp;" ("&amp;'Periodische Einnahmen'!C15&amp;" "&amp;TEXT('Periodische Einnahmen'!D15,"0.00")&amp;" ab "&amp;TEXT('Periodische Einnahmen'!E15,"MMM/JJJJ")&amp;")","")</f>
        <v/>
      </c>
      <c r="B174" s="32">
        <f ca="1">IFERROR(IF(AND(MOD(MONTH(B$1)+12-MONTH('Periodische Einnahmen'!$J15),'Periodische Einnahmen'!$I15)=0,B$1&gt;='Periodische Einnahmen'!$J15,B$1&lt;='Periodische Einnahmen'!$F15),'Periodische Einnahmen'!$D15,0),0)</f>
        <v>0</v>
      </c>
      <c r="C174" s="32">
        <f ca="1">IFERROR(IF(AND(MOD(MONTH(C$1)+12-MONTH('Periodische Einnahmen'!$J15),'Periodische Einnahmen'!$I15)=0,C$1&gt;='Periodische Einnahmen'!$J15,C$1&lt;='Periodische Einnahmen'!$F15),'Periodische Einnahmen'!$D15,0),0)</f>
        <v>0</v>
      </c>
      <c r="D174" s="32">
        <f ca="1">IFERROR(IF(AND(MOD(MONTH(D$1)+12-MONTH('Periodische Einnahmen'!$J15),'Periodische Einnahmen'!$I15)=0,D$1&gt;='Periodische Einnahmen'!$J15,D$1&lt;='Periodische Einnahmen'!$F15),'Periodische Einnahmen'!$D15,0),0)</f>
        <v>0</v>
      </c>
      <c r="E174" s="32">
        <f ca="1">IFERROR(IF(AND(MOD(MONTH(E$1)+12-MONTH('Periodische Einnahmen'!$J15),'Periodische Einnahmen'!$I15)=0,E$1&gt;='Periodische Einnahmen'!$J15,E$1&lt;='Periodische Einnahmen'!$F15),'Periodische Einnahmen'!$D15,0),0)</f>
        <v>0</v>
      </c>
      <c r="F174" s="32">
        <f ca="1">IFERROR(IF(AND(MOD(MONTH(F$1)+12-MONTH('Periodische Einnahmen'!$J15),'Periodische Einnahmen'!$I15)=0,F$1&gt;='Periodische Einnahmen'!$J15,F$1&lt;='Periodische Einnahmen'!$F15),'Periodische Einnahmen'!$D15,0),0)</f>
        <v>0</v>
      </c>
      <c r="G174" s="32">
        <f ca="1">IFERROR(IF(AND(MOD(MONTH(G$1)+12-MONTH('Periodische Einnahmen'!$J15),'Periodische Einnahmen'!$I15)=0,G$1&gt;='Periodische Einnahmen'!$J15,G$1&lt;='Periodische Einnahmen'!$F15),'Periodische Einnahmen'!$D15,0),0)</f>
        <v>0</v>
      </c>
      <c r="H174" s="32">
        <f ca="1">IFERROR(IF(AND(MOD(MONTH(H$1)+12-MONTH('Periodische Einnahmen'!$J15),'Periodische Einnahmen'!$I15)=0,H$1&gt;='Periodische Einnahmen'!$J15,H$1&lt;='Periodische Einnahmen'!$F15),'Periodische Einnahmen'!$D15,0),0)</f>
        <v>0</v>
      </c>
      <c r="I174" s="32">
        <f ca="1">IFERROR(IF(AND(MOD(MONTH(I$1)+12-MONTH('Periodische Einnahmen'!$J15),'Periodische Einnahmen'!$I15)=0,I$1&gt;='Periodische Einnahmen'!$J15,I$1&lt;='Periodische Einnahmen'!$F15),'Periodische Einnahmen'!$D15,0),0)</f>
        <v>0</v>
      </c>
      <c r="J174" s="32">
        <f ca="1">IFERROR(IF(AND(MOD(MONTH(J$1)+12-MONTH('Periodische Einnahmen'!$J15),'Periodische Einnahmen'!$I15)=0,J$1&gt;='Periodische Einnahmen'!$J15,J$1&lt;='Periodische Einnahmen'!$F15),'Periodische Einnahmen'!$D15,0),0)</f>
        <v>0</v>
      </c>
      <c r="K174" s="32">
        <f ca="1">IFERROR(IF(AND(MOD(MONTH(K$1)+12-MONTH('Periodische Einnahmen'!$J15),'Periodische Einnahmen'!$I15)=0,K$1&gt;='Periodische Einnahmen'!$J15,K$1&lt;='Periodische Einnahmen'!$F15),'Periodische Einnahmen'!$D15,0),0)</f>
        <v>0</v>
      </c>
      <c r="L174" s="32">
        <f ca="1">IFERROR(IF(AND(MOD(MONTH(L$1)+12-MONTH('Periodische Einnahmen'!$J15),'Periodische Einnahmen'!$I15)=0,L$1&gt;='Periodische Einnahmen'!$J15,L$1&lt;='Periodische Einnahmen'!$F15),'Periodische Einnahmen'!$D15,0),0)</f>
        <v>0</v>
      </c>
      <c r="M174" s="32">
        <f ca="1">IFERROR(IF(AND(MOD(MONTH(M$1)+12-MONTH('Periodische Einnahmen'!$J15),'Periodische Einnahmen'!$I15)=0,M$1&gt;='Periodische Einnahmen'!$J15,M$1&lt;='Periodische Einnahmen'!$F15),'Periodische Einnahmen'!$D15,0),0)</f>
        <v>0</v>
      </c>
      <c r="N174" s="32">
        <f ca="1">IFERROR(IF(AND(MOD(MONTH(N$1)+12-MONTH('Periodische Einnahmen'!$J15),'Periodische Einnahmen'!$I15)=0,N$1&gt;='Periodische Einnahmen'!$J15,N$1&lt;='Periodische Einnahmen'!$F15),'Periodische Einnahmen'!$D15,0),0)</f>
        <v>0</v>
      </c>
      <c r="O174" s="32">
        <f ca="1">IFERROR(IF(AND(MOD(MONTH(O$1)+12-MONTH('Periodische Einnahmen'!$J15),'Periodische Einnahmen'!$I15)=0,O$1&gt;='Periodische Einnahmen'!$J15,O$1&lt;='Periodische Einnahmen'!$F15),'Periodische Einnahmen'!$D15,0),0)</f>
        <v>0</v>
      </c>
      <c r="P174" s="32">
        <f ca="1">IFERROR(IF(AND(MOD(MONTH(P$1)+12-MONTH('Periodische Einnahmen'!$J15),'Periodische Einnahmen'!$I15)=0,P$1&gt;='Periodische Einnahmen'!$J15,P$1&lt;='Periodische Einnahmen'!$F15),'Periodische Einnahmen'!$D15,0),0)</f>
        <v>0</v>
      </c>
      <c r="Q174" s="32">
        <f ca="1">IFERROR(IF(AND(MOD(MONTH(Q$1)+12-MONTH('Periodische Einnahmen'!$J15),'Periodische Einnahmen'!$I15)=0,Q$1&gt;='Periodische Einnahmen'!$J15,Q$1&lt;='Periodische Einnahmen'!$F15),'Periodische Einnahmen'!$D15,0),0)</f>
        <v>0</v>
      </c>
      <c r="R174" s="32">
        <f ca="1">IFERROR(IF(AND(MOD(MONTH(R$1)+12-MONTH('Periodische Einnahmen'!$J15),'Periodische Einnahmen'!$I15)=0,R$1&gt;='Periodische Einnahmen'!$J15,R$1&lt;='Periodische Einnahmen'!$F15),'Periodische Einnahmen'!$D15,0),0)</f>
        <v>0</v>
      </c>
      <c r="S174" s="32">
        <f ca="1">IFERROR(IF(AND(MOD(MONTH(S$1)+12-MONTH('Periodische Einnahmen'!$J15),'Periodische Einnahmen'!$I15)=0,S$1&gt;='Periodische Einnahmen'!$J15,S$1&lt;='Periodische Einnahmen'!$F15),'Periodische Einnahmen'!$D15,0),0)</f>
        <v>0</v>
      </c>
      <c r="T174" s="32">
        <f ca="1">IFERROR(IF(AND(MOD(MONTH(T$1)+12-MONTH('Periodische Einnahmen'!$J15),'Periodische Einnahmen'!$I15)=0,T$1&gt;='Periodische Einnahmen'!$J15,T$1&lt;='Periodische Einnahmen'!$F15),'Periodische Einnahmen'!$D15,0),0)</f>
        <v>0</v>
      </c>
      <c r="U174" s="32">
        <f ca="1">IFERROR(IF(AND(MOD(MONTH(U$1)+12-MONTH('Periodische Einnahmen'!$J15),'Periodische Einnahmen'!$I15)=0,U$1&gt;='Periodische Einnahmen'!$J15,U$1&lt;='Periodische Einnahmen'!$F15),'Periodische Einnahmen'!$D15,0),0)</f>
        <v>0</v>
      </c>
      <c r="V174" s="32">
        <f ca="1">IFERROR(IF(AND(MOD(MONTH(V$1)+12-MONTH('Periodische Einnahmen'!$J15),'Periodische Einnahmen'!$I15)=0,V$1&gt;='Periodische Einnahmen'!$J15,V$1&lt;='Periodische Einnahmen'!$F15),'Periodische Einnahmen'!$D15,0),0)</f>
        <v>0</v>
      </c>
      <c r="W174" s="32">
        <f ca="1">IFERROR(IF(AND(MOD(MONTH(W$1)+12-MONTH('Periodische Einnahmen'!$J15),'Periodische Einnahmen'!$I15)=0,W$1&gt;='Periodische Einnahmen'!$J15,W$1&lt;='Periodische Einnahmen'!$F15),'Periodische Einnahmen'!$D15,0),0)</f>
        <v>0</v>
      </c>
      <c r="X174" s="32">
        <f ca="1">IFERROR(IF(AND(MOD(MONTH(X$1)+12-MONTH('Periodische Einnahmen'!$J15),'Periodische Einnahmen'!$I15)=0,X$1&gt;='Periodische Einnahmen'!$J15,X$1&lt;='Periodische Einnahmen'!$F15),'Periodische Einnahmen'!$D15,0),0)</f>
        <v>0</v>
      </c>
      <c r="Y174" s="32">
        <f ca="1">IFERROR(IF(AND(MOD(MONTH(Y$1)+12-MONTH('Periodische Einnahmen'!$J15),'Periodische Einnahmen'!$I15)=0,Y$1&gt;='Periodische Einnahmen'!$J15,Y$1&lt;='Periodische Einnahmen'!$F15),'Periodische Einnahmen'!$D15,0),0)</f>
        <v>0</v>
      </c>
      <c r="Z174" s="27">
        <f t="shared" ca="1" si="26"/>
        <v>0</v>
      </c>
      <c r="AA174" s="28">
        <f t="shared" ca="1" si="27"/>
        <v>0</v>
      </c>
    </row>
    <row r="175" spans="1:27">
      <c r="A175" s="31" t="str">
        <f>IF('Periodische Einnahmen'!A16&lt;&gt;"",'Periodische Einnahmen'!A16&amp;" ("&amp;'Periodische Einnahmen'!C16&amp;" "&amp;TEXT('Periodische Einnahmen'!D16,"0.00")&amp;" ab "&amp;TEXT('Periodische Einnahmen'!E16,"MMM/JJJJ")&amp;")","")</f>
        <v/>
      </c>
      <c r="B175" s="32">
        <f ca="1">IFERROR(IF(AND(MOD(MONTH(B$1)+12-MONTH('Periodische Einnahmen'!$J16),'Periodische Einnahmen'!$I16)=0,B$1&gt;='Periodische Einnahmen'!$J16,B$1&lt;='Periodische Einnahmen'!$F16),'Periodische Einnahmen'!$D16,0),0)</f>
        <v>0</v>
      </c>
      <c r="C175" s="32">
        <f ca="1">IFERROR(IF(AND(MOD(MONTH(C$1)+12-MONTH('Periodische Einnahmen'!$J16),'Periodische Einnahmen'!$I16)=0,C$1&gt;='Periodische Einnahmen'!$J16,C$1&lt;='Periodische Einnahmen'!$F16),'Periodische Einnahmen'!$D16,0),0)</f>
        <v>0</v>
      </c>
      <c r="D175" s="32">
        <f ca="1">IFERROR(IF(AND(MOD(MONTH(D$1)+12-MONTH('Periodische Einnahmen'!$J16),'Periodische Einnahmen'!$I16)=0,D$1&gt;='Periodische Einnahmen'!$J16,D$1&lt;='Periodische Einnahmen'!$F16),'Periodische Einnahmen'!$D16,0),0)</f>
        <v>0</v>
      </c>
      <c r="E175" s="32">
        <f ca="1">IFERROR(IF(AND(MOD(MONTH(E$1)+12-MONTH('Periodische Einnahmen'!$J16),'Periodische Einnahmen'!$I16)=0,E$1&gt;='Periodische Einnahmen'!$J16,E$1&lt;='Periodische Einnahmen'!$F16),'Periodische Einnahmen'!$D16,0),0)</f>
        <v>0</v>
      </c>
      <c r="F175" s="32">
        <f ca="1">IFERROR(IF(AND(MOD(MONTH(F$1)+12-MONTH('Periodische Einnahmen'!$J16),'Periodische Einnahmen'!$I16)=0,F$1&gt;='Periodische Einnahmen'!$J16,F$1&lt;='Periodische Einnahmen'!$F16),'Periodische Einnahmen'!$D16,0),0)</f>
        <v>0</v>
      </c>
      <c r="G175" s="32">
        <f ca="1">IFERROR(IF(AND(MOD(MONTH(G$1)+12-MONTH('Periodische Einnahmen'!$J16),'Periodische Einnahmen'!$I16)=0,G$1&gt;='Periodische Einnahmen'!$J16,G$1&lt;='Periodische Einnahmen'!$F16),'Periodische Einnahmen'!$D16,0),0)</f>
        <v>0</v>
      </c>
      <c r="H175" s="32">
        <f ca="1">IFERROR(IF(AND(MOD(MONTH(H$1)+12-MONTH('Periodische Einnahmen'!$J16),'Periodische Einnahmen'!$I16)=0,H$1&gt;='Periodische Einnahmen'!$J16,H$1&lt;='Periodische Einnahmen'!$F16),'Periodische Einnahmen'!$D16,0),0)</f>
        <v>0</v>
      </c>
      <c r="I175" s="32">
        <f ca="1">IFERROR(IF(AND(MOD(MONTH(I$1)+12-MONTH('Periodische Einnahmen'!$J16),'Periodische Einnahmen'!$I16)=0,I$1&gt;='Periodische Einnahmen'!$J16,I$1&lt;='Periodische Einnahmen'!$F16),'Periodische Einnahmen'!$D16,0),0)</f>
        <v>0</v>
      </c>
      <c r="J175" s="32">
        <f ca="1">IFERROR(IF(AND(MOD(MONTH(J$1)+12-MONTH('Periodische Einnahmen'!$J16),'Periodische Einnahmen'!$I16)=0,J$1&gt;='Periodische Einnahmen'!$J16,J$1&lt;='Periodische Einnahmen'!$F16),'Periodische Einnahmen'!$D16,0),0)</f>
        <v>0</v>
      </c>
      <c r="K175" s="32">
        <f ca="1">IFERROR(IF(AND(MOD(MONTH(K$1)+12-MONTH('Periodische Einnahmen'!$J16),'Periodische Einnahmen'!$I16)=0,K$1&gt;='Periodische Einnahmen'!$J16,K$1&lt;='Periodische Einnahmen'!$F16),'Periodische Einnahmen'!$D16,0),0)</f>
        <v>0</v>
      </c>
      <c r="L175" s="32">
        <f ca="1">IFERROR(IF(AND(MOD(MONTH(L$1)+12-MONTH('Periodische Einnahmen'!$J16),'Periodische Einnahmen'!$I16)=0,L$1&gt;='Periodische Einnahmen'!$J16,L$1&lt;='Periodische Einnahmen'!$F16),'Periodische Einnahmen'!$D16,0),0)</f>
        <v>0</v>
      </c>
      <c r="M175" s="32">
        <f ca="1">IFERROR(IF(AND(MOD(MONTH(M$1)+12-MONTH('Periodische Einnahmen'!$J16),'Periodische Einnahmen'!$I16)=0,M$1&gt;='Periodische Einnahmen'!$J16,M$1&lt;='Periodische Einnahmen'!$F16),'Periodische Einnahmen'!$D16,0),0)</f>
        <v>0</v>
      </c>
      <c r="N175" s="32">
        <f ca="1">IFERROR(IF(AND(MOD(MONTH(N$1)+12-MONTH('Periodische Einnahmen'!$J16),'Periodische Einnahmen'!$I16)=0,N$1&gt;='Periodische Einnahmen'!$J16,N$1&lt;='Periodische Einnahmen'!$F16),'Periodische Einnahmen'!$D16,0),0)</f>
        <v>0</v>
      </c>
      <c r="O175" s="32">
        <f ca="1">IFERROR(IF(AND(MOD(MONTH(O$1)+12-MONTH('Periodische Einnahmen'!$J16),'Periodische Einnahmen'!$I16)=0,O$1&gt;='Periodische Einnahmen'!$J16,O$1&lt;='Periodische Einnahmen'!$F16),'Periodische Einnahmen'!$D16,0),0)</f>
        <v>0</v>
      </c>
      <c r="P175" s="32">
        <f ca="1">IFERROR(IF(AND(MOD(MONTH(P$1)+12-MONTH('Periodische Einnahmen'!$J16),'Periodische Einnahmen'!$I16)=0,P$1&gt;='Periodische Einnahmen'!$J16,P$1&lt;='Periodische Einnahmen'!$F16),'Periodische Einnahmen'!$D16,0),0)</f>
        <v>0</v>
      </c>
      <c r="Q175" s="32">
        <f ca="1">IFERROR(IF(AND(MOD(MONTH(Q$1)+12-MONTH('Periodische Einnahmen'!$J16),'Periodische Einnahmen'!$I16)=0,Q$1&gt;='Periodische Einnahmen'!$J16,Q$1&lt;='Periodische Einnahmen'!$F16),'Periodische Einnahmen'!$D16,0),0)</f>
        <v>0</v>
      </c>
      <c r="R175" s="32">
        <f ca="1">IFERROR(IF(AND(MOD(MONTH(R$1)+12-MONTH('Periodische Einnahmen'!$J16),'Periodische Einnahmen'!$I16)=0,R$1&gt;='Periodische Einnahmen'!$J16,R$1&lt;='Periodische Einnahmen'!$F16),'Periodische Einnahmen'!$D16,0),0)</f>
        <v>0</v>
      </c>
      <c r="S175" s="32">
        <f ca="1">IFERROR(IF(AND(MOD(MONTH(S$1)+12-MONTH('Periodische Einnahmen'!$J16),'Periodische Einnahmen'!$I16)=0,S$1&gt;='Periodische Einnahmen'!$J16,S$1&lt;='Periodische Einnahmen'!$F16),'Periodische Einnahmen'!$D16,0),0)</f>
        <v>0</v>
      </c>
      <c r="T175" s="32">
        <f ca="1">IFERROR(IF(AND(MOD(MONTH(T$1)+12-MONTH('Periodische Einnahmen'!$J16),'Periodische Einnahmen'!$I16)=0,T$1&gt;='Periodische Einnahmen'!$J16,T$1&lt;='Periodische Einnahmen'!$F16),'Periodische Einnahmen'!$D16,0),0)</f>
        <v>0</v>
      </c>
      <c r="U175" s="32">
        <f ca="1">IFERROR(IF(AND(MOD(MONTH(U$1)+12-MONTH('Periodische Einnahmen'!$J16),'Periodische Einnahmen'!$I16)=0,U$1&gt;='Periodische Einnahmen'!$J16,U$1&lt;='Periodische Einnahmen'!$F16),'Periodische Einnahmen'!$D16,0),0)</f>
        <v>0</v>
      </c>
      <c r="V175" s="32">
        <f ca="1">IFERROR(IF(AND(MOD(MONTH(V$1)+12-MONTH('Periodische Einnahmen'!$J16),'Periodische Einnahmen'!$I16)=0,V$1&gt;='Periodische Einnahmen'!$J16,V$1&lt;='Periodische Einnahmen'!$F16),'Periodische Einnahmen'!$D16,0),0)</f>
        <v>0</v>
      </c>
      <c r="W175" s="32">
        <f ca="1">IFERROR(IF(AND(MOD(MONTH(W$1)+12-MONTH('Periodische Einnahmen'!$J16),'Periodische Einnahmen'!$I16)=0,W$1&gt;='Periodische Einnahmen'!$J16,W$1&lt;='Periodische Einnahmen'!$F16),'Periodische Einnahmen'!$D16,0),0)</f>
        <v>0</v>
      </c>
      <c r="X175" s="32">
        <f ca="1">IFERROR(IF(AND(MOD(MONTH(X$1)+12-MONTH('Periodische Einnahmen'!$J16),'Periodische Einnahmen'!$I16)=0,X$1&gt;='Periodische Einnahmen'!$J16,X$1&lt;='Periodische Einnahmen'!$F16),'Periodische Einnahmen'!$D16,0),0)</f>
        <v>0</v>
      </c>
      <c r="Y175" s="32">
        <f ca="1">IFERROR(IF(AND(MOD(MONTH(Y$1)+12-MONTH('Periodische Einnahmen'!$J16),'Periodische Einnahmen'!$I16)=0,Y$1&gt;='Periodische Einnahmen'!$J16,Y$1&lt;='Periodische Einnahmen'!$F16),'Periodische Einnahmen'!$D16,0),0)</f>
        <v>0</v>
      </c>
      <c r="Z175" s="27">
        <f t="shared" ca="1" si="26"/>
        <v>0</v>
      </c>
      <c r="AA175" s="28">
        <f t="shared" ca="1" si="27"/>
        <v>0</v>
      </c>
    </row>
    <row r="176" spans="1:27">
      <c r="A176" s="31" t="str">
        <f>IF('Periodische Einnahmen'!A17&lt;&gt;"",'Periodische Einnahmen'!A17&amp;" ("&amp;'Periodische Einnahmen'!C17&amp;" "&amp;TEXT('Periodische Einnahmen'!D17,"0.00")&amp;" ab "&amp;TEXT('Periodische Einnahmen'!E17,"MMM/JJJJ")&amp;")","")</f>
        <v/>
      </c>
      <c r="B176" s="32">
        <f ca="1">IFERROR(IF(AND(MOD(MONTH(B$1)+12-MONTH('Periodische Einnahmen'!$J17),'Periodische Einnahmen'!$I17)=0,B$1&gt;='Periodische Einnahmen'!$J17,B$1&lt;='Periodische Einnahmen'!$F17),'Periodische Einnahmen'!$D17,0),0)</f>
        <v>0</v>
      </c>
      <c r="C176" s="32">
        <f ca="1">IFERROR(IF(AND(MOD(MONTH(C$1)+12-MONTH('Periodische Einnahmen'!$J17),'Periodische Einnahmen'!$I17)=0,C$1&gt;='Periodische Einnahmen'!$J17,C$1&lt;='Periodische Einnahmen'!$F17),'Periodische Einnahmen'!$D17,0),0)</f>
        <v>0</v>
      </c>
      <c r="D176" s="32">
        <f ca="1">IFERROR(IF(AND(MOD(MONTH(D$1)+12-MONTH('Periodische Einnahmen'!$J17),'Periodische Einnahmen'!$I17)=0,D$1&gt;='Periodische Einnahmen'!$J17,D$1&lt;='Periodische Einnahmen'!$F17),'Periodische Einnahmen'!$D17,0),0)</f>
        <v>0</v>
      </c>
      <c r="E176" s="32">
        <f ca="1">IFERROR(IF(AND(MOD(MONTH(E$1)+12-MONTH('Periodische Einnahmen'!$J17),'Periodische Einnahmen'!$I17)=0,E$1&gt;='Periodische Einnahmen'!$J17,E$1&lt;='Periodische Einnahmen'!$F17),'Periodische Einnahmen'!$D17,0),0)</f>
        <v>0</v>
      </c>
      <c r="F176" s="32">
        <f ca="1">IFERROR(IF(AND(MOD(MONTH(F$1)+12-MONTH('Periodische Einnahmen'!$J17),'Periodische Einnahmen'!$I17)=0,F$1&gt;='Periodische Einnahmen'!$J17,F$1&lt;='Periodische Einnahmen'!$F17),'Periodische Einnahmen'!$D17,0),0)</f>
        <v>0</v>
      </c>
      <c r="G176" s="32">
        <f ca="1">IFERROR(IF(AND(MOD(MONTH(G$1)+12-MONTH('Periodische Einnahmen'!$J17),'Periodische Einnahmen'!$I17)=0,G$1&gt;='Periodische Einnahmen'!$J17,G$1&lt;='Periodische Einnahmen'!$F17),'Periodische Einnahmen'!$D17,0),0)</f>
        <v>0</v>
      </c>
      <c r="H176" s="32">
        <f ca="1">IFERROR(IF(AND(MOD(MONTH(H$1)+12-MONTH('Periodische Einnahmen'!$J17),'Periodische Einnahmen'!$I17)=0,H$1&gt;='Periodische Einnahmen'!$J17,H$1&lt;='Periodische Einnahmen'!$F17),'Periodische Einnahmen'!$D17,0),0)</f>
        <v>0</v>
      </c>
      <c r="I176" s="32">
        <f ca="1">IFERROR(IF(AND(MOD(MONTH(I$1)+12-MONTH('Periodische Einnahmen'!$J17),'Periodische Einnahmen'!$I17)=0,I$1&gt;='Periodische Einnahmen'!$J17,I$1&lt;='Periodische Einnahmen'!$F17),'Periodische Einnahmen'!$D17,0),0)</f>
        <v>0</v>
      </c>
      <c r="J176" s="32">
        <f ca="1">IFERROR(IF(AND(MOD(MONTH(J$1)+12-MONTH('Periodische Einnahmen'!$J17),'Periodische Einnahmen'!$I17)=0,J$1&gt;='Periodische Einnahmen'!$J17,J$1&lt;='Periodische Einnahmen'!$F17),'Periodische Einnahmen'!$D17,0),0)</f>
        <v>0</v>
      </c>
      <c r="K176" s="32">
        <f ca="1">IFERROR(IF(AND(MOD(MONTH(K$1)+12-MONTH('Periodische Einnahmen'!$J17),'Periodische Einnahmen'!$I17)=0,K$1&gt;='Periodische Einnahmen'!$J17,K$1&lt;='Periodische Einnahmen'!$F17),'Periodische Einnahmen'!$D17,0),0)</f>
        <v>0</v>
      </c>
      <c r="L176" s="32">
        <f ca="1">IFERROR(IF(AND(MOD(MONTH(L$1)+12-MONTH('Periodische Einnahmen'!$J17),'Periodische Einnahmen'!$I17)=0,L$1&gt;='Periodische Einnahmen'!$J17,L$1&lt;='Periodische Einnahmen'!$F17),'Periodische Einnahmen'!$D17,0),0)</f>
        <v>0</v>
      </c>
      <c r="M176" s="32">
        <f ca="1">IFERROR(IF(AND(MOD(MONTH(M$1)+12-MONTH('Periodische Einnahmen'!$J17),'Periodische Einnahmen'!$I17)=0,M$1&gt;='Periodische Einnahmen'!$J17,M$1&lt;='Periodische Einnahmen'!$F17),'Periodische Einnahmen'!$D17,0),0)</f>
        <v>0</v>
      </c>
      <c r="N176" s="32">
        <f ca="1">IFERROR(IF(AND(MOD(MONTH(N$1)+12-MONTH('Periodische Einnahmen'!$J17),'Periodische Einnahmen'!$I17)=0,N$1&gt;='Periodische Einnahmen'!$J17,N$1&lt;='Periodische Einnahmen'!$F17),'Periodische Einnahmen'!$D17,0),0)</f>
        <v>0</v>
      </c>
      <c r="O176" s="32">
        <f ca="1">IFERROR(IF(AND(MOD(MONTH(O$1)+12-MONTH('Periodische Einnahmen'!$J17),'Periodische Einnahmen'!$I17)=0,O$1&gt;='Periodische Einnahmen'!$J17,O$1&lt;='Periodische Einnahmen'!$F17),'Periodische Einnahmen'!$D17,0),0)</f>
        <v>0</v>
      </c>
      <c r="P176" s="32">
        <f ca="1">IFERROR(IF(AND(MOD(MONTH(P$1)+12-MONTH('Periodische Einnahmen'!$J17),'Periodische Einnahmen'!$I17)=0,P$1&gt;='Periodische Einnahmen'!$J17,P$1&lt;='Periodische Einnahmen'!$F17),'Periodische Einnahmen'!$D17,0),0)</f>
        <v>0</v>
      </c>
      <c r="Q176" s="32">
        <f ca="1">IFERROR(IF(AND(MOD(MONTH(Q$1)+12-MONTH('Periodische Einnahmen'!$J17),'Periodische Einnahmen'!$I17)=0,Q$1&gt;='Periodische Einnahmen'!$J17,Q$1&lt;='Periodische Einnahmen'!$F17),'Periodische Einnahmen'!$D17,0),0)</f>
        <v>0</v>
      </c>
      <c r="R176" s="32">
        <f ca="1">IFERROR(IF(AND(MOD(MONTH(R$1)+12-MONTH('Periodische Einnahmen'!$J17),'Periodische Einnahmen'!$I17)=0,R$1&gt;='Periodische Einnahmen'!$J17,R$1&lt;='Periodische Einnahmen'!$F17),'Periodische Einnahmen'!$D17,0),0)</f>
        <v>0</v>
      </c>
      <c r="S176" s="32">
        <f ca="1">IFERROR(IF(AND(MOD(MONTH(S$1)+12-MONTH('Periodische Einnahmen'!$J17),'Periodische Einnahmen'!$I17)=0,S$1&gt;='Periodische Einnahmen'!$J17,S$1&lt;='Periodische Einnahmen'!$F17),'Periodische Einnahmen'!$D17,0),0)</f>
        <v>0</v>
      </c>
      <c r="T176" s="32">
        <f ca="1">IFERROR(IF(AND(MOD(MONTH(T$1)+12-MONTH('Periodische Einnahmen'!$J17),'Periodische Einnahmen'!$I17)=0,T$1&gt;='Periodische Einnahmen'!$J17,T$1&lt;='Periodische Einnahmen'!$F17),'Periodische Einnahmen'!$D17,0),0)</f>
        <v>0</v>
      </c>
      <c r="U176" s="32">
        <f ca="1">IFERROR(IF(AND(MOD(MONTH(U$1)+12-MONTH('Periodische Einnahmen'!$J17),'Periodische Einnahmen'!$I17)=0,U$1&gt;='Periodische Einnahmen'!$J17,U$1&lt;='Periodische Einnahmen'!$F17),'Periodische Einnahmen'!$D17,0),0)</f>
        <v>0</v>
      </c>
      <c r="V176" s="32">
        <f ca="1">IFERROR(IF(AND(MOD(MONTH(V$1)+12-MONTH('Periodische Einnahmen'!$J17),'Periodische Einnahmen'!$I17)=0,V$1&gt;='Periodische Einnahmen'!$J17,V$1&lt;='Periodische Einnahmen'!$F17),'Periodische Einnahmen'!$D17,0),0)</f>
        <v>0</v>
      </c>
      <c r="W176" s="32">
        <f ca="1">IFERROR(IF(AND(MOD(MONTH(W$1)+12-MONTH('Periodische Einnahmen'!$J17),'Periodische Einnahmen'!$I17)=0,W$1&gt;='Periodische Einnahmen'!$J17,W$1&lt;='Periodische Einnahmen'!$F17),'Periodische Einnahmen'!$D17,0),0)</f>
        <v>0</v>
      </c>
      <c r="X176" s="32">
        <f ca="1">IFERROR(IF(AND(MOD(MONTH(X$1)+12-MONTH('Periodische Einnahmen'!$J17),'Periodische Einnahmen'!$I17)=0,X$1&gt;='Periodische Einnahmen'!$J17,X$1&lt;='Periodische Einnahmen'!$F17),'Periodische Einnahmen'!$D17,0),0)</f>
        <v>0</v>
      </c>
      <c r="Y176" s="32">
        <f ca="1">IFERROR(IF(AND(MOD(MONTH(Y$1)+12-MONTH('Periodische Einnahmen'!$J17),'Periodische Einnahmen'!$I17)=0,Y$1&gt;='Periodische Einnahmen'!$J17,Y$1&lt;='Periodische Einnahmen'!$F17),'Periodische Einnahmen'!$D17,0),0)</f>
        <v>0</v>
      </c>
      <c r="Z176" s="27">
        <f t="shared" ca="1" si="26"/>
        <v>0</v>
      </c>
      <c r="AA176" s="28">
        <f t="shared" ca="1" si="27"/>
        <v>0</v>
      </c>
    </row>
    <row r="177" spans="1:27">
      <c r="A177" s="31" t="str">
        <f>IF('Periodische Einnahmen'!A18&lt;&gt;"",'Periodische Einnahmen'!A18&amp;" ("&amp;'Periodische Einnahmen'!C18&amp;" "&amp;TEXT('Periodische Einnahmen'!D18,"0.00")&amp;" ab "&amp;TEXT('Periodische Einnahmen'!E18,"MMM/JJJJ")&amp;")","")</f>
        <v/>
      </c>
      <c r="B177" s="32">
        <f ca="1">IFERROR(IF(AND(MOD(MONTH(B$1)+12-MONTH('Periodische Einnahmen'!$J18),'Periodische Einnahmen'!$I18)=0,B$1&gt;='Periodische Einnahmen'!$J18,B$1&lt;='Periodische Einnahmen'!$F18),'Periodische Einnahmen'!$D18,0),0)</f>
        <v>0</v>
      </c>
      <c r="C177" s="32">
        <f ca="1">IFERROR(IF(AND(MOD(MONTH(C$1)+12-MONTH('Periodische Einnahmen'!$J18),'Periodische Einnahmen'!$I18)=0,C$1&gt;='Periodische Einnahmen'!$J18,C$1&lt;='Periodische Einnahmen'!$F18),'Periodische Einnahmen'!$D18,0),0)</f>
        <v>0</v>
      </c>
      <c r="D177" s="32">
        <f ca="1">IFERROR(IF(AND(MOD(MONTH(D$1)+12-MONTH('Periodische Einnahmen'!$J18),'Periodische Einnahmen'!$I18)=0,D$1&gt;='Periodische Einnahmen'!$J18,D$1&lt;='Periodische Einnahmen'!$F18),'Periodische Einnahmen'!$D18,0),0)</f>
        <v>0</v>
      </c>
      <c r="E177" s="32">
        <f ca="1">IFERROR(IF(AND(MOD(MONTH(E$1)+12-MONTH('Periodische Einnahmen'!$J18),'Periodische Einnahmen'!$I18)=0,E$1&gt;='Periodische Einnahmen'!$J18,E$1&lt;='Periodische Einnahmen'!$F18),'Periodische Einnahmen'!$D18,0),0)</f>
        <v>0</v>
      </c>
      <c r="F177" s="32">
        <f ca="1">IFERROR(IF(AND(MOD(MONTH(F$1)+12-MONTH('Periodische Einnahmen'!$J18),'Periodische Einnahmen'!$I18)=0,F$1&gt;='Periodische Einnahmen'!$J18,F$1&lt;='Periodische Einnahmen'!$F18),'Periodische Einnahmen'!$D18,0),0)</f>
        <v>0</v>
      </c>
      <c r="G177" s="32">
        <f ca="1">IFERROR(IF(AND(MOD(MONTH(G$1)+12-MONTH('Periodische Einnahmen'!$J18),'Periodische Einnahmen'!$I18)=0,G$1&gt;='Periodische Einnahmen'!$J18,G$1&lt;='Periodische Einnahmen'!$F18),'Periodische Einnahmen'!$D18,0),0)</f>
        <v>0</v>
      </c>
      <c r="H177" s="32">
        <f ca="1">IFERROR(IF(AND(MOD(MONTH(H$1)+12-MONTH('Periodische Einnahmen'!$J18),'Periodische Einnahmen'!$I18)=0,H$1&gt;='Periodische Einnahmen'!$J18,H$1&lt;='Periodische Einnahmen'!$F18),'Periodische Einnahmen'!$D18,0),0)</f>
        <v>0</v>
      </c>
      <c r="I177" s="32">
        <f ca="1">IFERROR(IF(AND(MOD(MONTH(I$1)+12-MONTH('Periodische Einnahmen'!$J18),'Periodische Einnahmen'!$I18)=0,I$1&gt;='Periodische Einnahmen'!$J18,I$1&lt;='Periodische Einnahmen'!$F18),'Periodische Einnahmen'!$D18,0),0)</f>
        <v>0</v>
      </c>
      <c r="J177" s="32">
        <f ca="1">IFERROR(IF(AND(MOD(MONTH(J$1)+12-MONTH('Periodische Einnahmen'!$J18),'Periodische Einnahmen'!$I18)=0,J$1&gt;='Periodische Einnahmen'!$J18,J$1&lt;='Periodische Einnahmen'!$F18),'Periodische Einnahmen'!$D18,0),0)</f>
        <v>0</v>
      </c>
      <c r="K177" s="32">
        <f ca="1">IFERROR(IF(AND(MOD(MONTH(K$1)+12-MONTH('Periodische Einnahmen'!$J18),'Periodische Einnahmen'!$I18)=0,K$1&gt;='Periodische Einnahmen'!$J18,K$1&lt;='Periodische Einnahmen'!$F18),'Periodische Einnahmen'!$D18,0),0)</f>
        <v>0</v>
      </c>
      <c r="L177" s="32">
        <f ca="1">IFERROR(IF(AND(MOD(MONTH(L$1)+12-MONTH('Periodische Einnahmen'!$J18),'Periodische Einnahmen'!$I18)=0,L$1&gt;='Periodische Einnahmen'!$J18,L$1&lt;='Periodische Einnahmen'!$F18),'Periodische Einnahmen'!$D18,0),0)</f>
        <v>0</v>
      </c>
      <c r="M177" s="32">
        <f ca="1">IFERROR(IF(AND(MOD(MONTH(M$1)+12-MONTH('Periodische Einnahmen'!$J18),'Periodische Einnahmen'!$I18)=0,M$1&gt;='Periodische Einnahmen'!$J18,M$1&lt;='Periodische Einnahmen'!$F18),'Periodische Einnahmen'!$D18,0),0)</f>
        <v>0</v>
      </c>
      <c r="N177" s="32">
        <f ca="1">IFERROR(IF(AND(MOD(MONTH(N$1)+12-MONTH('Periodische Einnahmen'!$J18),'Periodische Einnahmen'!$I18)=0,N$1&gt;='Periodische Einnahmen'!$J18,N$1&lt;='Periodische Einnahmen'!$F18),'Periodische Einnahmen'!$D18,0),0)</f>
        <v>0</v>
      </c>
      <c r="O177" s="32">
        <f ca="1">IFERROR(IF(AND(MOD(MONTH(O$1)+12-MONTH('Periodische Einnahmen'!$J18),'Periodische Einnahmen'!$I18)=0,O$1&gt;='Periodische Einnahmen'!$J18,O$1&lt;='Periodische Einnahmen'!$F18),'Periodische Einnahmen'!$D18,0),0)</f>
        <v>0</v>
      </c>
      <c r="P177" s="32">
        <f ca="1">IFERROR(IF(AND(MOD(MONTH(P$1)+12-MONTH('Periodische Einnahmen'!$J18),'Periodische Einnahmen'!$I18)=0,P$1&gt;='Periodische Einnahmen'!$J18,P$1&lt;='Periodische Einnahmen'!$F18),'Periodische Einnahmen'!$D18,0),0)</f>
        <v>0</v>
      </c>
      <c r="Q177" s="32">
        <f ca="1">IFERROR(IF(AND(MOD(MONTH(Q$1)+12-MONTH('Periodische Einnahmen'!$J18),'Periodische Einnahmen'!$I18)=0,Q$1&gt;='Periodische Einnahmen'!$J18,Q$1&lt;='Periodische Einnahmen'!$F18),'Periodische Einnahmen'!$D18,0),0)</f>
        <v>0</v>
      </c>
      <c r="R177" s="32">
        <f ca="1">IFERROR(IF(AND(MOD(MONTH(R$1)+12-MONTH('Periodische Einnahmen'!$J18),'Periodische Einnahmen'!$I18)=0,R$1&gt;='Periodische Einnahmen'!$J18,R$1&lt;='Periodische Einnahmen'!$F18),'Periodische Einnahmen'!$D18,0),0)</f>
        <v>0</v>
      </c>
      <c r="S177" s="32">
        <f ca="1">IFERROR(IF(AND(MOD(MONTH(S$1)+12-MONTH('Periodische Einnahmen'!$J18),'Periodische Einnahmen'!$I18)=0,S$1&gt;='Periodische Einnahmen'!$J18,S$1&lt;='Periodische Einnahmen'!$F18),'Periodische Einnahmen'!$D18,0),0)</f>
        <v>0</v>
      </c>
      <c r="T177" s="32">
        <f ca="1">IFERROR(IF(AND(MOD(MONTH(T$1)+12-MONTH('Periodische Einnahmen'!$J18),'Periodische Einnahmen'!$I18)=0,T$1&gt;='Periodische Einnahmen'!$J18,T$1&lt;='Periodische Einnahmen'!$F18),'Periodische Einnahmen'!$D18,0),0)</f>
        <v>0</v>
      </c>
      <c r="U177" s="32">
        <f ca="1">IFERROR(IF(AND(MOD(MONTH(U$1)+12-MONTH('Periodische Einnahmen'!$J18),'Periodische Einnahmen'!$I18)=0,U$1&gt;='Periodische Einnahmen'!$J18,U$1&lt;='Periodische Einnahmen'!$F18),'Periodische Einnahmen'!$D18,0),0)</f>
        <v>0</v>
      </c>
      <c r="V177" s="32">
        <f ca="1">IFERROR(IF(AND(MOD(MONTH(V$1)+12-MONTH('Periodische Einnahmen'!$J18),'Periodische Einnahmen'!$I18)=0,V$1&gt;='Periodische Einnahmen'!$J18,V$1&lt;='Periodische Einnahmen'!$F18),'Periodische Einnahmen'!$D18,0),0)</f>
        <v>0</v>
      </c>
      <c r="W177" s="32">
        <f ca="1">IFERROR(IF(AND(MOD(MONTH(W$1)+12-MONTH('Periodische Einnahmen'!$J18),'Periodische Einnahmen'!$I18)=0,W$1&gt;='Periodische Einnahmen'!$J18,W$1&lt;='Periodische Einnahmen'!$F18),'Periodische Einnahmen'!$D18,0),0)</f>
        <v>0</v>
      </c>
      <c r="X177" s="32">
        <f ca="1">IFERROR(IF(AND(MOD(MONTH(X$1)+12-MONTH('Periodische Einnahmen'!$J18),'Periodische Einnahmen'!$I18)=0,X$1&gt;='Periodische Einnahmen'!$J18,X$1&lt;='Periodische Einnahmen'!$F18),'Periodische Einnahmen'!$D18,0),0)</f>
        <v>0</v>
      </c>
      <c r="Y177" s="32">
        <f ca="1">IFERROR(IF(AND(MOD(MONTH(Y$1)+12-MONTH('Periodische Einnahmen'!$J18),'Periodische Einnahmen'!$I18)=0,Y$1&gt;='Periodische Einnahmen'!$J18,Y$1&lt;='Periodische Einnahmen'!$F18),'Periodische Einnahmen'!$D18,0),0)</f>
        <v>0</v>
      </c>
      <c r="Z177" s="27">
        <f t="shared" ca="1" si="26"/>
        <v>0</v>
      </c>
      <c r="AA177" s="28">
        <f t="shared" ca="1" si="27"/>
        <v>0</v>
      </c>
    </row>
    <row r="178" spans="1:27">
      <c r="A178" s="31" t="str">
        <f>IF('Periodische Einnahmen'!A19&lt;&gt;"",'Periodische Einnahmen'!A19&amp;" ("&amp;'Periodische Einnahmen'!C19&amp;" "&amp;TEXT('Periodische Einnahmen'!D19,"0.00")&amp;" ab "&amp;TEXT('Periodische Einnahmen'!E19,"MMM/JJJJ")&amp;")","")</f>
        <v/>
      </c>
      <c r="B178" s="32">
        <f ca="1">IFERROR(IF(AND(MOD(MONTH(B$1)+12-MONTH('Periodische Einnahmen'!$J19),'Periodische Einnahmen'!$I19)=0,B$1&gt;='Periodische Einnahmen'!$J19,B$1&lt;='Periodische Einnahmen'!$F19),'Periodische Einnahmen'!$D19,0),0)</f>
        <v>0</v>
      </c>
      <c r="C178" s="32">
        <f ca="1">IFERROR(IF(AND(MOD(MONTH(C$1)+12-MONTH('Periodische Einnahmen'!$J19),'Periodische Einnahmen'!$I19)=0,C$1&gt;='Periodische Einnahmen'!$J19,C$1&lt;='Periodische Einnahmen'!$F19),'Periodische Einnahmen'!$D19,0),0)</f>
        <v>0</v>
      </c>
      <c r="D178" s="32">
        <f ca="1">IFERROR(IF(AND(MOD(MONTH(D$1)+12-MONTH('Periodische Einnahmen'!$J19),'Periodische Einnahmen'!$I19)=0,D$1&gt;='Periodische Einnahmen'!$J19,D$1&lt;='Periodische Einnahmen'!$F19),'Periodische Einnahmen'!$D19,0),0)</f>
        <v>0</v>
      </c>
      <c r="E178" s="32">
        <f ca="1">IFERROR(IF(AND(MOD(MONTH(E$1)+12-MONTH('Periodische Einnahmen'!$J19),'Periodische Einnahmen'!$I19)=0,E$1&gt;='Periodische Einnahmen'!$J19,E$1&lt;='Periodische Einnahmen'!$F19),'Periodische Einnahmen'!$D19,0),0)</f>
        <v>0</v>
      </c>
      <c r="F178" s="32">
        <f ca="1">IFERROR(IF(AND(MOD(MONTH(F$1)+12-MONTH('Periodische Einnahmen'!$J19),'Periodische Einnahmen'!$I19)=0,F$1&gt;='Periodische Einnahmen'!$J19,F$1&lt;='Periodische Einnahmen'!$F19),'Periodische Einnahmen'!$D19,0),0)</f>
        <v>0</v>
      </c>
      <c r="G178" s="32">
        <f ca="1">IFERROR(IF(AND(MOD(MONTH(G$1)+12-MONTH('Periodische Einnahmen'!$J19),'Periodische Einnahmen'!$I19)=0,G$1&gt;='Periodische Einnahmen'!$J19,G$1&lt;='Periodische Einnahmen'!$F19),'Periodische Einnahmen'!$D19,0),0)</f>
        <v>0</v>
      </c>
      <c r="H178" s="32">
        <f ca="1">IFERROR(IF(AND(MOD(MONTH(H$1)+12-MONTH('Periodische Einnahmen'!$J19),'Periodische Einnahmen'!$I19)=0,H$1&gt;='Periodische Einnahmen'!$J19,H$1&lt;='Periodische Einnahmen'!$F19),'Periodische Einnahmen'!$D19,0),0)</f>
        <v>0</v>
      </c>
      <c r="I178" s="32">
        <f ca="1">IFERROR(IF(AND(MOD(MONTH(I$1)+12-MONTH('Periodische Einnahmen'!$J19),'Periodische Einnahmen'!$I19)=0,I$1&gt;='Periodische Einnahmen'!$J19,I$1&lt;='Periodische Einnahmen'!$F19),'Periodische Einnahmen'!$D19,0),0)</f>
        <v>0</v>
      </c>
      <c r="J178" s="32">
        <f ca="1">IFERROR(IF(AND(MOD(MONTH(J$1)+12-MONTH('Periodische Einnahmen'!$J19),'Periodische Einnahmen'!$I19)=0,J$1&gt;='Periodische Einnahmen'!$J19,J$1&lt;='Periodische Einnahmen'!$F19),'Periodische Einnahmen'!$D19,0),0)</f>
        <v>0</v>
      </c>
      <c r="K178" s="32">
        <f ca="1">IFERROR(IF(AND(MOD(MONTH(K$1)+12-MONTH('Periodische Einnahmen'!$J19),'Periodische Einnahmen'!$I19)=0,K$1&gt;='Periodische Einnahmen'!$J19,K$1&lt;='Periodische Einnahmen'!$F19),'Periodische Einnahmen'!$D19,0),0)</f>
        <v>0</v>
      </c>
      <c r="L178" s="32">
        <f ca="1">IFERROR(IF(AND(MOD(MONTH(L$1)+12-MONTH('Periodische Einnahmen'!$J19),'Periodische Einnahmen'!$I19)=0,L$1&gt;='Periodische Einnahmen'!$J19,L$1&lt;='Periodische Einnahmen'!$F19),'Periodische Einnahmen'!$D19,0),0)</f>
        <v>0</v>
      </c>
      <c r="M178" s="32">
        <f ca="1">IFERROR(IF(AND(MOD(MONTH(M$1)+12-MONTH('Periodische Einnahmen'!$J19),'Periodische Einnahmen'!$I19)=0,M$1&gt;='Periodische Einnahmen'!$J19,M$1&lt;='Periodische Einnahmen'!$F19),'Periodische Einnahmen'!$D19,0),0)</f>
        <v>0</v>
      </c>
      <c r="N178" s="32">
        <f ca="1">IFERROR(IF(AND(MOD(MONTH(N$1)+12-MONTH('Periodische Einnahmen'!$J19),'Periodische Einnahmen'!$I19)=0,N$1&gt;='Periodische Einnahmen'!$J19,N$1&lt;='Periodische Einnahmen'!$F19),'Periodische Einnahmen'!$D19,0),0)</f>
        <v>0</v>
      </c>
      <c r="O178" s="32">
        <f ca="1">IFERROR(IF(AND(MOD(MONTH(O$1)+12-MONTH('Periodische Einnahmen'!$J19),'Periodische Einnahmen'!$I19)=0,O$1&gt;='Periodische Einnahmen'!$J19,O$1&lt;='Periodische Einnahmen'!$F19),'Periodische Einnahmen'!$D19,0),0)</f>
        <v>0</v>
      </c>
      <c r="P178" s="32">
        <f ca="1">IFERROR(IF(AND(MOD(MONTH(P$1)+12-MONTH('Periodische Einnahmen'!$J19),'Periodische Einnahmen'!$I19)=0,P$1&gt;='Periodische Einnahmen'!$J19,P$1&lt;='Periodische Einnahmen'!$F19),'Periodische Einnahmen'!$D19,0),0)</f>
        <v>0</v>
      </c>
      <c r="Q178" s="32">
        <f ca="1">IFERROR(IF(AND(MOD(MONTH(Q$1)+12-MONTH('Periodische Einnahmen'!$J19),'Periodische Einnahmen'!$I19)=0,Q$1&gt;='Periodische Einnahmen'!$J19,Q$1&lt;='Periodische Einnahmen'!$F19),'Periodische Einnahmen'!$D19,0),0)</f>
        <v>0</v>
      </c>
      <c r="R178" s="32">
        <f ca="1">IFERROR(IF(AND(MOD(MONTH(R$1)+12-MONTH('Periodische Einnahmen'!$J19),'Periodische Einnahmen'!$I19)=0,R$1&gt;='Periodische Einnahmen'!$J19,R$1&lt;='Periodische Einnahmen'!$F19),'Periodische Einnahmen'!$D19,0),0)</f>
        <v>0</v>
      </c>
      <c r="S178" s="32">
        <f ca="1">IFERROR(IF(AND(MOD(MONTH(S$1)+12-MONTH('Periodische Einnahmen'!$J19),'Periodische Einnahmen'!$I19)=0,S$1&gt;='Periodische Einnahmen'!$J19,S$1&lt;='Periodische Einnahmen'!$F19),'Periodische Einnahmen'!$D19,0),0)</f>
        <v>0</v>
      </c>
      <c r="T178" s="32">
        <f ca="1">IFERROR(IF(AND(MOD(MONTH(T$1)+12-MONTH('Periodische Einnahmen'!$J19),'Periodische Einnahmen'!$I19)=0,T$1&gt;='Periodische Einnahmen'!$J19,T$1&lt;='Periodische Einnahmen'!$F19),'Periodische Einnahmen'!$D19,0),0)</f>
        <v>0</v>
      </c>
      <c r="U178" s="32">
        <f ca="1">IFERROR(IF(AND(MOD(MONTH(U$1)+12-MONTH('Periodische Einnahmen'!$J19),'Periodische Einnahmen'!$I19)=0,U$1&gt;='Periodische Einnahmen'!$J19,U$1&lt;='Periodische Einnahmen'!$F19),'Periodische Einnahmen'!$D19,0),0)</f>
        <v>0</v>
      </c>
      <c r="V178" s="32">
        <f ca="1">IFERROR(IF(AND(MOD(MONTH(V$1)+12-MONTH('Periodische Einnahmen'!$J19),'Periodische Einnahmen'!$I19)=0,V$1&gt;='Periodische Einnahmen'!$J19,V$1&lt;='Periodische Einnahmen'!$F19),'Periodische Einnahmen'!$D19,0),0)</f>
        <v>0</v>
      </c>
      <c r="W178" s="32">
        <f ca="1">IFERROR(IF(AND(MOD(MONTH(W$1)+12-MONTH('Periodische Einnahmen'!$J19),'Periodische Einnahmen'!$I19)=0,W$1&gt;='Periodische Einnahmen'!$J19,W$1&lt;='Periodische Einnahmen'!$F19),'Periodische Einnahmen'!$D19,0),0)</f>
        <v>0</v>
      </c>
      <c r="X178" s="32">
        <f ca="1">IFERROR(IF(AND(MOD(MONTH(X$1)+12-MONTH('Periodische Einnahmen'!$J19),'Periodische Einnahmen'!$I19)=0,X$1&gt;='Periodische Einnahmen'!$J19,X$1&lt;='Periodische Einnahmen'!$F19),'Periodische Einnahmen'!$D19,0),0)</f>
        <v>0</v>
      </c>
      <c r="Y178" s="32">
        <f ca="1">IFERROR(IF(AND(MOD(MONTH(Y$1)+12-MONTH('Periodische Einnahmen'!$J19),'Periodische Einnahmen'!$I19)=0,Y$1&gt;='Periodische Einnahmen'!$J19,Y$1&lt;='Periodische Einnahmen'!$F19),'Periodische Einnahmen'!$D19,0),0)</f>
        <v>0</v>
      </c>
      <c r="Z178" s="27">
        <f t="shared" ca="1" si="26"/>
        <v>0</v>
      </c>
      <c r="AA178" s="28">
        <f t="shared" ca="1" si="27"/>
        <v>0</v>
      </c>
    </row>
    <row r="179" spans="1:27">
      <c r="A179" s="31" t="str">
        <f>IF('Periodische Einnahmen'!A20&lt;&gt;"",'Periodische Einnahmen'!A20&amp;" ("&amp;'Periodische Einnahmen'!C20&amp;" "&amp;TEXT('Periodische Einnahmen'!D20,"0.00")&amp;" ab "&amp;TEXT('Periodische Einnahmen'!E20,"MMM/JJJJ")&amp;")","")</f>
        <v/>
      </c>
      <c r="B179" s="32">
        <f ca="1">IFERROR(IF(AND(MOD(MONTH(B$1)+12-MONTH('Periodische Einnahmen'!$J20),'Periodische Einnahmen'!$I20)=0,B$1&gt;='Periodische Einnahmen'!$J20,B$1&lt;='Periodische Einnahmen'!$F20),'Periodische Einnahmen'!$D20,0),0)</f>
        <v>0</v>
      </c>
      <c r="C179" s="32">
        <f ca="1">IFERROR(IF(AND(MOD(MONTH(C$1)+12-MONTH('Periodische Einnahmen'!$J20),'Periodische Einnahmen'!$I20)=0,C$1&gt;='Periodische Einnahmen'!$J20,C$1&lt;='Periodische Einnahmen'!$F20),'Periodische Einnahmen'!$D20,0),0)</f>
        <v>0</v>
      </c>
      <c r="D179" s="32">
        <f ca="1">IFERROR(IF(AND(MOD(MONTH(D$1)+12-MONTH('Periodische Einnahmen'!$J20),'Periodische Einnahmen'!$I20)=0,D$1&gt;='Periodische Einnahmen'!$J20,D$1&lt;='Periodische Einnahmen'!$F20),'Periodische Einnahmen'!$D20,0),0)</f>
        <v>0</v>
      </c>
      <c r="E179" s="32">
        <f ca="1">IFERROR(IF(AND(MOD(MONTH(E$1)+12-MONTH('Periodische Einnahmen'!$J20),'Periodische Einnahmen'!$I20)=0,E$1&gt;='Periodische Einnahmen'!$J20,E$1&lt;='Periodische Einnahmen'!$F20),'Periodische Einnahmen'!$D20,0),0)</f>
        <v>0</v>
      </c>
      <c r="F179" s="32">
        <f ca="1">IFERROR(IF(AND(MOD(MONTH(F$1)+12-MONTH('Periodische Einnahmen'!$J20),'Periodische Einnahmen'!$I20)=0,F$1&gt;='Periodische Einnahmen'!$J20,F$1&lt;='Periodische Einnahmen'!$F20),'Periodische Einnahmen'!$D20,0),0)</f>
        <v>0</v>
      </c>
      <c r="G179" s="32">
        <f ca="1">IFERROR(IF(AND(MOD(MONTH(G$1)+12-MONTH('Periodische Einnahmen'!$J20),'Periodische Einnahmen'!$I20)=0,G$1&gt;='Periodische Einnahmen'!$J20,G$1&lt;='Periodische Einnahmen'!$F20),'Periodische Einnahmen'!$D20,0),0)</f>
        <v>0</v>
      </c>
      <c r="H179" s="32">
        <f ca="1">IFERROR(IF(AND(MOD(MONTH(H$1)+12-MONTH('Periodische Einnahmen'!$J20),'Periodische Einnahmen'!$I20)=0,H$1&gt;='Periodische Einnahmen'!$J20,H$1&lt;='Periodische Einnahmen'!$F20),'Periodische Einnahmen'!$D20,0),0)</f>
        <v>0</v>
      </c>
      <c r="I179" s="32">
        <f ca="1">IFERROR(IF(AND(MOD(MONTH(I$1)+12-MONTH('Periodische Einnahmen'!$J20),'Periodische Einnahmen'!$I20)=0,I$1&gt;='Periodische Einnahmen'!$J20,I$1&lt;='Periodische Einnahmen'!$F20),'Periodische Einnahmen'!$D20,0),0)</f>
        <v>0</v>
      </c>
      <c r="J179" s="32">
        <f ca="1">IFERROR(IF(AND(MOD(MONTH(J$1)+12-MONTH('Periodische Einnahmen'!$J20),'Periodische Einnahmen'!$I20)=0,J$1&gt;='Periodische Einnahmen'!$J20,J$1&lt;='Periodische Einnahmen'!$F20),'Periodische Einnahmen'!$D20,0),0)</f>
        <v>0</v>
      </c>
      <c r="K179" s="32">
        <f ca="1">IFERROR(IF(AND(MOD(MONTH(K$1)+12-MONTH('Periodische Einnahmen'!$J20),'Periodische Einnahmen'!$I20)=0,K$1&gt;='Periodische Einnahmen'!$J20,K$1&lt;='Periodische Einnahmen'!$F20),'Periodische Einnahmen'!$D20,0),0)</f>
        <v>0</v>
      </c>
      <c r="L179" s="32">
        <f ca="1">IFERROR(IF(AND(MOD(MONTH(L$1)+12-MONTH('Periodische Einnahmen'!$J20),'Periodische Einnahmen'!$I20)=0,L$1&gt;='Periodische Einnahmen'!$J20,L$1&lt;='Periodische Einnahmen'!$F20),'Periodische Einnahmen'!$D20,0),0)</f>
        <v>0</v>
      </c>
      <c r="M179" s="32">
        <f ca="1">IFERROR(IF(AND(MOD(MONTH(M$1)+12-MONTH('Periodische Einnahmen'!$J20),'Periodische Einnahmen'!$I20)=0,M$1&gt;='Periodische Einnahmen'!$J20,M$1&lt;='Periodische Einnahmen'!$F20),'Periodische Einnahmen'!$D20,0),0)</f>
        <v>0</v>
      </c>
      <c r="N179" s="32">
        <f ca="1">IFERROR(IF(AND(MOD(MONTH(N$1)+12-MONTH('Periodische Einnahmen'!$J20),'Periodische Einnahmen'!$I20)=0,N$1&gt;='Periodische Einnahmen'!$J20,N$1&lt;='Periodische Einnahmen'!$F20),'Periodische Einnahmen'!$D20,0),0)</f>
        <v>0</v>
      </c>
      <c r="O179" s="32">
        <f ca="1">IFERROR(IF(AND(MOD(MONTH(O$1)+12-MONTH('Periodische Einnahmen'!$J20),'Periodische Einnahmen'!$I20)=0,O$1&gt;='Periodische Einnahmen'!$J20,O$1&lt;='Periodische Einnahmen'!$F20),'Periodische Einnahmen'!$D20,0),0)</f>
        <v>0</v>
      </c>
      <c r="P179" s="32">
        <f ca="1">IFERROR(IF(AND(MOD(MONTH(P$1)+12-MONTH('Periodische Einnahmen'!$J20),'Periodische Einnahmen'!$I20)=0,P$1&gt;='Periodische Einnahmen'!$J20,P$1&lt;='Periodische Einnahmen'!$F20),'Periodische Einnahmen'!$D20,0),0)</f>
        <v>0</v>
      </c>
      <c r="Q179" s="32">
        <f ca="1">IFERROR(IF(AND(MOD(MONTH(Q$1)+12-MONTH('Periodische Einnahmen'!$J20),'Periodische Einnahmen'!$I20)=0,Q$1&gt;='Periodische Einnahmen'!$J20,Q$1&lt;='Periodische Einnahmen'!$F20),'Periodische Einnahmen'!$D20,0),0)</f>
        <v>0</v>
      </c>
      <c r="R179" s="32">
        <f ca="1">IFERROR(IF(AND(MOD(MONTH(R$1)+12-MONTH('Periodische Einnahmen'!$J20),'Periodische Einnahmen'!$I20)=0,R$1&gt;='Periodische Einnahmen'!$J20,R$1&lt;='Periodische Einnahmen'!$F20),'Periodische Einnahmen'!$D20,0),0)</f>
        <v>0</v>
      </c>
      <c r="S179" s="32">
        <f ca="1">IFERROR(IF(AND(MOD(MONTH(S$1)+12-MONTH('Periodische Einnahmen'!$J20),'Periodische Einnahmen'!$I20)=0,S$1&gt;='Periodische Einnahmen'!$J20,S$1&lt;='Periodische Einnahmen'!$F20),'Periodische Einnahmen'!$D20,0),0)</f>
        <v>0</v>
      </c>
      <c r="T179" s="32">
        <f ca="1">IFERROR(IF(AND(MOD(MONTH(T$1)+12-MONTH('Periodische Einnahmen'!$J20),'Periodische Einnahmen'!$I20)=0,T$1&gt;='Periodische Einnahmen'!$J20,T$1&lt;='Periodische Einnahmen'!$F20),'Periodische Einnahmen'!$D20,0),0)</f>
        <v>0</v>
      </c>
      <c r="U179" s="32">
        <f ca="1">IFERROR(IF(AND(MOD(MONTH(U$1)+12-MONTH('Periodische Einnahmen'!$J20),'Periodische Einnahmen'!$I20)=0,U$1&gt;='Periodische Einnahmen'!$J20,U$1&lt;='Periodische Einnahmen'!$F20),'Periodische Einnahmen'!$D20,0),0)</f>
        <v>0</v>
      </c>
      <c r="V179" s="32">
        <f ca="1">IFERROR(IF(AND(MOD(MONTH(V$1)+12-MONTH('Periodische Einnahmen'!$J20),'Periodische Einnahmen'!$I20)=0,V$1&gt;='Periodische Einnahmen'!$J20,V$1&lt;='Periodische Einnahmen'!$F20),'Periodische Einnahmen'!$D20,0),0)</f>
        <v>0</v>
      </c>
      <c r="W179" s="32">
        <f ca="1">IFERROR(IF(AND(MOD(MONTH(W$1)+12-MONTH('Periodische Einnahmen'!$J20),'Periodische Einnahmen'!$I20)=0,W$1&gt;='Periodische Einnahmen'!$J20,W$1&lt;='Periodische Einnahmen'!$F20),'Periodische Einnahmen'!$D20,0),0)</f>
        <v>0</v>
      </c>
      <c r="X179" s="32">
        <f ca="1">IFERROR(IF(AND(MOD(MONTH(X$1)+12-MONTH('Periodische Einnahmen'!$J20),'Periodische Einnahmen'!$I20)=0,X$1&gt;='Periodische Einnahmen'!$J20,X$1&lt;='Periodische Einnahmen'!$F20),'Periodische Einnahmen'!$D20,0),0)</f>
        <v>0</v>
      </c>
      <c r="Y179" s="32">
        <f ca="1">IFERROR(IF(AND(MOD(MONTH(Y$1)+12-MONTH('Periodische Einnahmen'!$J20),'Periodische Einnahmen'!$I20)=0,Y$1&gt;='Periodische Einnahmen'!$J20,Y$1&lt;='Periodische Einnahmen'!$F20),'Periodische Einnahmen'!$D20,0),0)</f>
        <v>0</v>
      </c>
      <c r="Z179" s="27">
        <f t="shared" ca="1" si="26"/>
        <v>0</v>
      </c>
      <c r="AA179" s="28">
        <f t="shared" ca="1" si="27"/>
        <v>0</v>
      </c>
    </row>
    <row r="180" spans="1:27">
      <c r="A180" s="31" t="str">
        <f>IF('Periodische Einnahmen'!A21&lt;&gt;"",'Periodische Einnahmen'!A21&amp;" ("&amp;'Periodische Einnahmen'!C21&amp;" "&amp;TEXT('Periodische Einnahmen'!D21,"0.00")&amp;" ab "&amp;TEXT('Periodische Einnahmen'!E21,"MMM/JJJJ")&amp;")","")</f>
        <v/>
      </c>
      <c r="B180" s="32">
        <f ca="1">IFERROR(IF(AND(MOD(MONTH(B$1)+12-MONTH('Periodische Einnahmen'!$J21),'Periodische Einnahmen'!$I21)=0,B$1&gt;='Periodische Einnahmen'!$J21,B$1&lt;='Periodische Einnahmen'!$F21),'Periodische Einnahmen'!$D21,0),0)</f>
        <v>0</v>
      </c>
      <c r="C180" s="32">
        <f ca="1">IFERROR(IF(AND(MOD(MONTH(C$1)+12-MONTH('Periodische Einnahmen'!$J21),'Periodische Einnahmen'!$I21)=0,C$1&gt;='Periodische Einnahmen'!$J21,C$1&lt;='Periodische Einnahmen'!$F21),'Periodische Einnahmen'!$D21,0),0)</f>
        <v>0</v>
      </c>
      <c r="D180" s="32">
        <f ca="1">IFERROR(IF(AND(MOD(MONTH(D$1)+12-MONTH('Periodische Einnahmen'!$J21),'Periodische Einnahmen'!$I21)=0,D$1&gt;='Periodische Einnahmen'!$J21,D$1&lt;='Periodische Einnahmen'!$F21),'Periodische Einnahmen'!$D21,0),0)</f>
        <v>0</v>
      </c>
      <c r="E180" s="32">
        <f ca="1">IFERROR(IF(AND(MOD(MONTH(E$1)+12-MONTH('Periodische Einnahmen'!$J21),'Periodische Einnahmen'!$I21)=0,E$1&gt;='Periodische Einnahmen'!$J21,E$1&lt;='Periodische Einnahmen'!$F21),'Periodische Einnahmen'!$D21,0),0)</f>
        <v>0</v>
      </c>
      <c r="F180" s="32">
        <f ca="1">IFERROR(IF(AND(MOD(MONTH(F$1)+12-MONTH('Periodische Einnahmen'!$J21),'Periodische Einnahmen'!$I21)=0,F$1&gt;='Periodische Einnahmen'!$J21,F$1&lt;='Periodische Einnahmen'!$F21),'Periodische Einnahmen'!$D21,0),0)</f>
        <v>0</v>
      </c>
      <c r="G180" s="32">
        <f ca="1">IFERROR(IF(AND(MOD(MONTH(G$1)+12-MONTH('Periodische Einnahmen'!$J21),'Periodische Einnahmen'!$I21)=0,G$1&gt;='Periodische Einnahmen'!$J21,G$1&lt;='Periodische Einnahmen'!$F21),'Periodische Einnahmen'!$D21,0),0)</f>
        <v>0</v>
      </c>
      <c r="H180" s="32">
        <f ca="1">IFERROR(IF(AND(MOD(MONTH(H$1)+12-MONTH('Periodische Einnahmen'!$J21),'Periodische Einnahmen'!$I21)=0,H$1&gt;='Periodische Einnahmen'!$J21,H$1&lt;='Periodische Einnahmen'!$F21),'Periodische Einnahmen'!$D21,0),0)</f>
        <v>0</v>
      </c>
      <c r="I180" s="32">
        <f ca="1">IFERROR(IF(AND(MOD(MONTH(I$1)+12-MONTH('Periodische Einnahmen'!$J21),'Periodische Einnahmen'!$I21)=0,I$1&gt;='Periodische Einnahmen'!$J21,I$1&lt;='Periodische Einnahmen'!$F21),'Periodische Einnahmen'!$D21,0),0)</f>
        <v>0</v>
      </c>
      <c r="J180" s="32">
        <f ca="1">IFERROR(IF(AND(MOD(MONTH(J$1)+12-MONTH('Periodische Einnahmen'!$J21),'Periodische Einnahmen'!$I21)=0,J$1&gt;='Periodische Einnahmen'!$J21,J$1&lt;='Periodische Einnahmen'!$F21),'Periodische Einnahmen'!$D21,0),0)</f>
        <v>0</v>
      </c>
      <c r="K180" s="32">
        <f ca="1">IFERROR(IF(AND(MOD(MONTH(K$1)+12-MONTH('Periodische Einnahmen'!$J21),'Periodische Einnahmen'!$I21)=0,K$1&gt;='Periodische Einnahmen'!$J21,K$1&lt;='Periodische Einnahmen'!$F21),'Periodische Einnahmen'!$D21,0),0)</f>
        <v>0</v>
      </c>
      <c r="L180" s="32">
        <f ca="1">IFERROR(IF(AND(MOD(MONTH(L$1)+12-MONTH('Periodische Einnahmen'!$J21),'Periodische Einnahmen'!$I21)=0,L$1&gt;='Periodische Einnahmen'!$J21,L$1&lt;='Periodische Einnahmen'!$F21),'Periodische Einnahmen'!$D21,0),0)</f>
        <v>0</v>
      </c>
      <c r="M180" s="32">
        <f ca="1">IFERROR(IF(AND(MOD(MONTH(M$1)+12-MONTH('Periodische Einnahmen'!$J21),'Periodische Einnahmen'!$I21)=0,M$1&gt;='Periodische Einnahmen'!$J21,M$1&lt;='Periodische Einnahmen'!$F21),'Periodische Einnahmen'!$D21,0),0)</f>
        <v>0</v>
      </c>
      <c r="N180" s="32">
        <f ca="1">IFERROR(IF(AND(MOD(MONTH(N$1)+12-MONTH('Periodische Einnahmen'!$J21),'Periodische Einnahmen'!$I21)=0,N$1&gt;='Periodische Einnahmen'!$J21,N$1&lt;='Periodische Einnahmen'!$F21),'Periodische Einnahmen'!$D21,0),0)</f>
        <v>0</v>
      </c>
      <c r="O180" s="32">
        <f ca="1">IFERROR(IF(AND(MOD(MONTH(O$1)+12-MONTH('Periodische Einnahmen'!$J21),'Periodische Einnahmen'!$I21)=0,O$1&gt;='Periodische Einnahmen'!$J21,O$1&lt;='Periodische Einnahmen'!$F21),'Periodische Einnahmen'!$D21,0),0)</f>
        <v>0</v>
      </c>
      <c r="P180" s="32">
        <f ca="1">IFERROR(IF(AND(MOD(MONTH(P$1)+12-MONTH('Periodische Einnahmen'!$J21),'Periodische Einnahmen'!$I21)=0,P$1&gt;='Periodische Einnahmen'!$J21,P$1&lt;='Periodische Einnahmen'!$F21),'Periodische Einnahmen'!$D21,0),0)</f>
        <v>0</v>
      </c>
      <c r="Q180" s="32">
        <f ca="1">IFERROR(IF(AND(MOD(MONTH(Q$1)+12-MONTH('Periodische Einnahmen'!$J21),'Periodische Einnahmen'!$I21)=0,Q$1&gt;='Periodische Einnahmen'!$J21,Q$1&lt;='Periodische Einnahmen'!$F21),'Periodische Einnahmen'!$D21,0),0)</f>
        <v>0</v>
      </c>
      <c r="R180" s="32">
        <f ca="1">IFERROR(IF(AND(MOD(MONTH(R$1)+12-MONTH('Periodische Einnahmen'!$J21),'Periodische Einnahmen'!$I21)=0,R$1&gt;='Periodische Einnahmen'!$J21,R$1&lt;='Periodische Einnahmen'!$F21),'Periodische Einnahmen'!$D21,0),0)</f>
        <v>0</v>
      </c>
      <c r="S180" s="32">
        <f ca="1">IFERROR(IF(AND(MOD(MONTH(S$1)+12-MONTH('Periodische Einnahmen'!$J21),'Periodische Einnahmen'!$I21)=0,S$1&gt;='Periodische Einnahmen'!$J21,S$1&lt;='Periodische Einnahmen'!$F21),'Periodische Einnahmen'!$D21,0),0)</f>
        <v>0</v>
      </c>
      <c r="T180" s="32">
        <f ca="1">IFERROR(IF(AND(MOD(MONTH(T$1)+12-MONTH('Periodische Einnahmen'!$J21),'Periodische Einnahmen'!$I21)=0,T$1&gt;='Periodische Einnahmen'!$J21,T$1&lt;='Periodische Einnahmen'!$F21),'Periodische Einnahmen'!$D21,0),0)</f>
        <v>0</v>
      </c>
      <c r="U180" s="32">
        <f ca="1">IFERROR(IF(AND(MOD(MONTH(U$1)+12-MONTH('Periodische Einnahmen'!$J21),'Periodische Einnahmen'!$I21)=0,U$1&gt;='Periodische Einnahmen'!$J21,U$1&lt;='Periodische Einnahmen'!$F21),'Periodische Einnahmen'!$D21,0),0)</f>
        <v>0</v>
      </c>
      <c r="V180" s="32">
        <f ca="1">IFERROR(IF(AND(MOD(MONTH(V$1)+12-MONTH('Periodische Einnahmen'!$J21),'Periodische Einnahmen'!$I21)=0,V$1&gt;='Periodische Einnahmen'!$J21,V$1&lt;='Periodische Einnahmen'!$F21),'Periodische Einnahmen'!$D21,0),0)</f>
        <v>0</v>
      </c>
      <c r="W180" s="32">
        <f ca="1">IFERROR(IF(AND(MOD(MONTH(W$1)+12-MONTH('Periodische Einnahmen'!$J21),'Periodische Einnahmen'!$I21)=0,W$1&gt;='Periodische Einnahmen'!$J21,W$1&lt;='Periodische Einnahmen'!$F21),'Periodische Einnahmen'!$D21,0),0)</f>
        <v>0</v>
      </c>
      <c r="X180" s="32">
        <f ca="1">IFERROR(IF(AND(MOD(MONTH(X$1)+12-MONTH('Periodische Einnahmen'!$J21),'Periodische Einnahmen'!$I21)=0,X$1&gt;='Periodische Einnahmen'!$J21,X$1&lt;='Periodische Einnahmen'!$F21),'Periodische Einnahmen'!$D21,0),0)</f>
        <v>0</v>
      </c>
      <c r="Y180" s="32">
        <f ca="1">IFERROR(IF(AND(MOD(MONTH(Y$1)+12-MONTH('Periodische Einnahmen'!$J21),'Periodische Einnahmen'!$I21)=0,Y$1&gt;='Periodische Einnahmen'!$J21,Y$1&lt;='Periodische Einnahmen'!$F21),'Periodische Einnahmen'!$D21,0),0)</f>
        <v>0</v>
      </c>
      <c r="Z180" s="27">
        <f t="shared" ca="1" si="26"/>
        <v>0</v>
      </c>
      <c r="AA180" s="28">
        <f t="shared" ca="1" si="27"/>
        <v>0</v>
      </c>
    </row>
    <row r="181" spans="1:27">
      <c r="A181" s="31" t="str">
        <f>IF('Periodische Einnahmen'!A22&lt;&gt;"",'Periodische Einnahmen'!A22&amp;" ("&amp;'Periodische Einnahmen'!C22&amp;" "&amp;TEXT('Periodische Einnahmen'!D22,"0.00")&amp;" ab "&amp;TEXT('Periodische Einnahmen'!E22,"MMM/JJJJ")&amp;")","")</f>
        <v/>
      </c>
      <c r="B181" s="32">
        <f ca="1">IFERROR(IF(AND(MOD(MONTH(B$1)+12-MONTH('Periodische Einnahmen'!$J22),'Periodische Einnahmen'!$I22)=0,B$1&gt;='Periodische Einnahmen'!$J22,B$1&lt;='Periodische Einnahmen'!$F22),'Periodische Einnahmen'!$D22,0),0)</f>
        <v>0</v>
      </c>
      <c r="C181" s="32">
        <f ca="1">IFERROR(IF(AND(MOD(MONTH(C$1)+12-MONTH('Periodische Einnahmen'!$J22),'Periodische Einnahmen'!$I22)=0,C$1&gt;='Periodische Einnahmen'!$J22,C$1&lt;='Periodische Einnahmen'!$F22),'Periodische Einnahmen'!$D22,0),0)</f>
        <v>0</v>
      </c>
      <c r="D181" s="32">
        <f ca="1">IFERROR(IF(AND(MOD(MONTH(D$1)+12-MONTH('Periodische Einnahmen'!$J22),'Periodische Einnahmen'!$I22)=0,D$1&gt;='Periodische Einnahmen'!$J22,D$1&lt;='Periodische Einnahmen'!$F22),'Periodische Einnahmen'!$D22,0),0)</f>
        <v>0</v>
      </c>
      <c r="E181" s="32">
        <f ca="1">IFERROR(IF(AND(MOD(MONTH(E$1)+12-MONTH('Periodische Einnahmen'!$J22),'Periodische Einnahmen'!$I22)=0,E$1&gt;='Periodische Einnahmen'!$J22,E$1&lt;='Periodische Einnahmen'!$F22),'Periodische Einnahmen'!$D22,0),0)</f>
        <v>0</v>
      </c>
      <c r="F181" s="32">
        <f ca="1">IFERROR(IF(AND(MOD(MONTH(F$1)+12-MONTH('Periodische Einnahmen'!$J22),'Periodische Einnahmen'!$I22)=0,F$1&gt;='Periodische Einnahmen'!$J22,F$1&lt;='Periodische Einnahmen'!$F22),'Periodische Einnahmen'!$D22,0),0)</f>
        <v>0</v>
      </c>
      <c r="G181" s="32">
        <f ca="1">IFERROR(IF(AND(MOD(MONTH(G$1)+12-MONTH('Periodische Einnahmen'!$J22),'Periodische Einnahmen'!$I22)=0,G$1&gt;='Periodische Einnahmen'!$J22,G$1&lt;='Periodische Einnahmen'!$F22),'Periodische Einnahmen'!$D22,0),0)</f>
        <v>0</v>
      </c>
      <c r="H181" s="32">
        <f ca="1">IFERROR(IF(AND(MOD(MONTH(H$1)+12-MONTH('Periodische Einnahmen'!$J22),'Periodische Einnahmen'!$I22)=0,H$1&gt;='Periodische Einnahmen'!$J22,H$1&lt;='Periodische Einnahmen'!$F22),'Periodische Einnahmen'!$D22,0),0)</f>
        <v>0</v>
      </c>
      <c r="I181" s="32">
        <f ca="1">IFERROR(IF(AND(MOD(MONTH(I$1)+12-MONTH('Periodische Einnahmen'!$J22),'Periodische Einnahmen'!$I22)=0,I$1&gt;='Periodische Einnahmen'!$J22,I$1&lt;='Periodische Einnahmen'!$F22),'Periodische Einnahmen'!$D22,0),0)</f>
        <v>0</v>
      </c>
      <c r="J181" s="32">
        <f ca="1">IFERROR(IF(AND(MOD(MONTH(J$1)+12-MONTH('Periodische Einnahmen'!$J22),'Periodische Einnahmen'!$I22)=0,J$1&gt;='Periodische Einnahmen'!$J22,J$1&lt;='Periodische Einnahmen'!$F22),'Periodische Einnahmen'!$D22,0),0)</f>
        <v>0</v>
      </c>
      <c r="K181" s="32">
        <f ca="1">IFERROR(IF(AND(MOD(MONTH(K$1)+12-MONTH('Periodische Einnahmen'!$J22),'Periodische Einnahmen'!$I22)=0,K$1&gt;='Periodische Einnahmen'!$J22,K$1&lt;='Periodische Einnahmen'!$F22),'Periodische Einnahmen'!$D22,0),0)</f>
        <v>0</v>
      </c>
      <c r="L181" s="32">
        <f ca="1">IFERROR(IF(AND(MOD(MONTH(L$1)+12-MONTH('Periodische Einnahmen'!$J22),'Periodische Einnahmen'!$I22)=0,L$1&gt;='Periodische Einnahmen'!$J22,L$1&lt;='Periodische Einnahmen'!$F22),'Periodische Einnahmen'!$D22,0),0)</f>
        <v>0</v>
      </c>
      <c r="M181" s="32">
        <f ca="1">IFERROR(IF(AND(MOD(MONTH(M$1)+12-MONTH('Periodische Einnahmen'!$J22),'Periodische Einnahmen'!$I22)=0,M$1&gt;='Periodische Einnahmen'!$J22,M$1&lt;='Periodische Einnahmen'!$F22),'Periodische Einnahmen'!$D22,0),0)</f>
        <v>0</v>
      </c>
      <c r="N181" s="32">
        <f ca="1">IFERROR(IF(AND(MOD(MONTH(N$1)+12-MONTH('Periodische Einnahmen'!$J22),'Periodische Einnahmen'!$I22)=0,N$1&gt;='Periodische Einnahmen'!$J22,N$1&lt;='Periodische Einnahmen'!$F22),'Periodische Einnahmen'!$D22,0),0)</f>
        <v>0</v>
      </c>
      <c r="O181" s="32">
        <f ca="1">IFERROR(IF(AND(MOD(MONTH(O$1)+12-MONTH('Periodische Einnahmen'!$J22),'Periodische Einnahmen'!$I22)=0,O$1&gt;='Periodische Einnahmen'!$J22,O$1&lt;='Periodische Einnahmen'!$F22),'Periodische Einnahmen'!$D22,0),0)</f>
        <v>0</v>
      </c>
      <c r="P181" s="32">
        <f ca="1">IFERROR(IF(AND(MOD(MONTH(P$1)+12-MONTH('Periodische Einnahmen'!$J22),'Periodische Einnahmen'!$I22)=0,P$1&gt;='Periodische Einnahmen'!$J22,P$1&lt;='Periodische Einnahmen'!$F22),'Periodische Einnahmen'!$D22,0),0)</f>
        <v>0</v>
      </c>
      <c r="Q181" s="32">
        <f ca="1">IFERROR(IF(AND(MOD(MONTH(Q$1)+12-MONTH('Periodische Einnahmen'!$J22),'Periodische Einnahmen'!$I22)=0,Q$1&gt;='Periodische Einnahmen'!$J22,Q$1&lt;='Periodische Einnahmen'!$F22),'Periodische Einnahmen'!$D22,0),0)</f>
        <v>0</v>
      </c>
      <c r="R181" s="32">
        <f ca="1">IFERROR(IF(AND(MOD(MONTH(R$1)+12-MONTH('Periodische Einnahmen'!$J22),'Periodische Einnahmen'!$I22)=0,R$1&gt;='Periodische Einnahmen'!$J22,R$1&lt;='Periodische Einnahmen'!$F22),'Periodische Einnahmen'!$D22,0),0)</f>
        <v>0</v>
      </c>
      <c r="S181" s="32">
        <f ca="1">IFERROR(IF(AND(MOD(MONTH(S$1)+12-MONTH('Periodische Einnahmen'!$J22),'Periodische Einnahmen'!$I22)=0,S$1&gt;='Periodische Einnahmen'!$J22,S$1&lt;='Periodische Einnahmen'!$F22),'Periodische Einnahmen'!$D22,0),0)</f>
        <v>0</v>
      </c>
      <c r="T181" s="32">
        <f ca="1">IFERROR(IF(AND(MOD(MONTH(T$1)+12-MONTH('Periodische Einnahmen'!$J22),'Periodische Einnahmen'!$I22)=0,T$1&gt;='Periodische Einnahmen'!$J22,T$1&lt;='Periodische Einnahmen'!$F22),'Periodische Einnahmen'!$D22,0),0)</f>
        <v>0</v>
      </c>
      <c r="U181" s="32">
        <f ca="1">IFERROR(IF(AND(MOD(MONTH(U$1)+12-MONTH('Periodische Einnahmen'!$J22),'Periodische Einnahmen'!$I22)=0,U$1&gt;='Periodische Einnahmen'!$J22,U$1&lt;='Periodische Einnahmen'!$F22),'Periodische Einnahmen'!$D22,0),0)</f>
        <v>0</v>
      </c>
      <c r="V181" s="32">
        <f ca="1">IFERROR(IF(AND(MOD(MONTH(V$1)+12-MONTH('Periodische Einnahmen'!$J22),'Periodische Einnahmen'!$I22)=0,V$1&gt;='Periodische Einnahmen'!$J22,V$1&lt;='Periodische Einnahmen'!$F22),'Periodische Einnahmen'!$D22,0),0)</f>
        <v>0</v>
      </c>
      <c r="W181" s="32">
        <f ca="1">IFERROR(IF(AND(MOD(MONTH(W$1)+12-MONTH('Periodische Einnahmen'!$J22),'Periodische Einnahmen'!$I22)=0,W$1&gt;='Periodische Einnahmen'!$J22,W$1&lt;='Periodische Einnahmen'!$F22),'Periodische Einnahmen'!$D22,0),0)</f>
        <v>0</v>
      </c>
      <c r="X181" s="32">
        <f ca="1">IFERROR(IF(AND(MOD(MONTH(X$1)+12-MONTH('Periodische Einnahmen'!$J22),'Periodische Einnahmen'!$I22)=0,X$1&gt;='Periodische Einnahmen'!$J22,X$1&lt;='Periodische Einnahmen'!$F22),'Periodische Einnahmen'!$D22,0),0)</f>
        <v>0</v>
      </c>
      <c r="Y181" s="32">
        <f ca="1">IFERROR(IF(AND(MOD(MONTH(Y$1)+12-MONTH('Periodische Einnahmen'!$J22),'Periodische Einnahmen'!$I22)=0,Y$1&gt;='Periodische Einnahmen'!$J22,Y$1&lt;='Periodische Einnahmen'!$F22),'Periodische Einnahmen'!$D22,0),0)</f>
        <v>0</v>
      </c>
      <c r="Z181" s="27">
        <f t="shared" ca="1" si="26"/>
        <v>0</v>
      </c>
      <c r="AA181" s="28">
        <f t="shared" ca="1" si="27"/>
        <v>0</v>
      </c>
    </row>
    <row r="182" spans="1:27">
      <c r="A182" s="31" t="str">
        <f>IF('Periodische Einnahmen'!A23&lt;&gt;"",'Periodische Einnahmen'!A23&amp;" ("&amp;'Periodische Einnahmen'!C23&amp;" "&amp;TEXT('Periodische Einnahmen'!D23,"0.00")&amp;" ab "&amp;TEXT('Periodische Einnahmen'!E23,"MMM/JJJJ")&amp;")","")</f>
        <v/>
      </c>
      <c r="B182" s="32">
        <f ca="1">IFERROR(IF(AND(MOD(MONTH(B$1)+12-MONTH('Periodische Einnahmen'!$J23),'Periodische Einnahmen'!$I23)=0,B$1&gt;='Periodische Einnahmen'!$J23,B$1&lt;='Periodische Einnahmen'!$F23),'Periodische Einnahmen'!$D23,0),0)</f>
        <v>0</v>
      </c>
      <c r="C182" s="32">
        <f ca="1">IFERROR(IF(AND(MOD(MONTH(C$1)+12-MONTH('Periodische Einnahmen'!$J23),'Periodische Einnahmen'!$I23)=0,C$1&gt;='Periodische Einnahmen'!$J23,C$1&lt;='Periodische Einnahmen'!$F23),'Periodische Einnahmen'!$D23,0),0)</f>
        <v>0</v>
      </c>
      <c r="D182" s="32">
        <f ca="1">IFERROR(IF(AND(MOD(MONTH(D$1)+12-MONTH('Periodische Einnahmen'!$J23),'Periodische Einnahmen'!$I23)=0,D$1&gt;='Periodische Einnahmen'!$J23,D$1&lt;='Periodische Einnahmen'!$F23),'Periodische Einnahmen'!$D23,0),0)</f>
        <v>0</v>
      </c>
      <c r="E182" s="32">
        <f ca="1">IFERROR(IF(AND(MOD(MONTH(E$1)+12-MONTH('Periodische Einnahmen'!$J23),'Periodische Einnahmen'!$I23)=0,E$1&gt;='Periodische Einnahmen'!$J23,E$1&lt;='Periodische Einnahmen'!$F23),'Periodische Einnahmen'!$D23,0),0)</f>
        <v>0</v>
      </c>
      <c r="F182" s="32">
        <f ca="1">IFERROR(IF(AND(MOD(MONTH(F$1)+12-MONTH('Periodische Einnahmen'!$J23),'Periodische Einnahmen'!$I23)=0,F$1&gt;='Periodische Einnahmen'!$J23,F$1&lt;='Periodische Einnahmen'!$F23),'Periodische Einnahmen'!$D23,0),0)</f>
        <v>0</v>
      </c>
      <c r="G182" s="32">
        <f ca="1">IFERROR(IF(AND(MOD(MONTH(G$1)+12-MONTH('Periodische Einnahmen'!$J23),'Periodische Einnahmen'!$I23)=0,G$1&gt;='Periodische Einnahmen'!$J23,G$1&lt;='Periodische Einnahmen'!$F23),'Periodische Einnahmen'!$D23,0),0)</f>
        <v>0</v>
      </c>
      <c r="H182" s="32">
        <f ca="1">IFERROR(IF(AND(MOD(MONTH(H$1)+12-MONTH('Periodische Einnahmen'!$J23),'Periodische Einnahmen'!$I23)=0,H$1&gt;='Periodische Einnahmen'!$J23,H$1&lt;='Periodische Einnahmen'!$F23),'Periodische Einnahmen'!$D23,0),0)</f>
        <v>0</v>
      </c>
      <c r="I182" s="32">
        <f ca="1">IFERROR(IF(AND(MOD(MONTH(I$1)+12-MONTH('Periodische Einnahmen'!$J23),'Periodische Einnahmen'!$I23)=0,I$1&gt;='Periodische Einnahmen'!$J23,I$1&lt;='Periodische Einnahmen'!$F23),'Periodische Einnahmen'!$D23,0),0)</f>
        <v>0</v>
      </c>
      <c r="J182" s="32">
        <f ca="1">IFERROR(IF(AND(MOD(MONTH(J$1)+12-MONTH('Periodische Einnahmen'!$J23),'Periodische Einnahmen'!$I23)=0,J$1&gt;='Periodische Einnahmen'!$J23,J$1&lt;='Periodische Einnahmen'!$F23),'Periodische Einnahmen'!$D23,0),0)</f>
        <v>0</v>
      </c>
      <c r="K182" s="32">
        <f ca="1">IFERROR(IF(AND(MOD(MONTH(K$1)+12-MONTH('Periodische Einnahmen'!$J23),'Periodische Einnahmen'!$I23)=0,K$1&gt;='Periodische Einnahmen'!$J23,K$1&lt;='Periodische Einnahmen'!$F23),'Periodische Einnahmen'!$D23,0),0)</f>
        <v>0</v>
      </c>
      <c r="L182" s="32">
        <f ca="1">IFERROR(IF(AND(MOD(MONTH(L$1)+12-MONTH('Periodische Einnahmen'!$J23),'Periodische Einnahmen'!$I23)=0,L$1&gt;='Periodische Einnahmen'!$J23,L$1&lt;='Periodische Einnahmen'!$F23),'Periodische Einnahmen'!$D23,0),0)</f>
        <v>0</v>
      </c>
      <c r="M182" s="32">
        <f ca="1">IFERROR(IF(AND(MOD(MONTH(M$1)+12-MONTH('Periodische Einnahmen'!$J23),'Periodische Einnahmen'!$I23)=0,M$1&gt;='Periodische Einnahmen'!$J23,M$1&lt;='Periodische Einnahmen'!$F23),'Periodische Einnahmen'!$D23,0),0)</f>
        <v>0</v>
      </c>
      <c r="N182" s="32">
        <f ca="1">IFERROR(IF(AND(MOD(MONTH(N$1)+12-MONTH('Periodische Einnahmen'!$J23),'Periodische Einnahmen'!$I23)=0,N$1&gt;='Periodische Einnahmen'!$J23,N$1&lt;='Periodische Einnahmen'!$F23),'Periodische Einnahmen'!$D23,0),0)</f>
        <v>0</v>
      </c>
      <c r="O182" s="32">
        <f ca="1">IFERROR(IF(AND(MOD(MONTH(O$1)+12-MONTH('Periodische Einnahmen'!$J23),'Periodische Einnahmen'!$I23)=0,O$1&gt;='Periodische Einnahmen'!$J23,O$1&lt;='Periodische Einnahmen'!$F23),'Periodische Einnahmen'!$D23,0),0)</f>
        <v>0</v>
      </c>
      <c r="P182" s="32">
        <f ca="1">IFERROR(IF(AND(MOD(MONTH(P$1)+12-MONTH('Periodische Einnahmen'!$J23),'Periodische Einnahmen'!$I23)=0,P$1&gt;='Periodische Einnahmen'!$J23,P$1&lt;='Periodische Einnahmen'!$F23),'Periodische Einnahmen'!$D23,0),0)</f>
        <v>0</v>
      </c>
      <c r="Q182" s="32">
        <f ca="1">IFERROR(IF(AND(MOD(MONTH(Q$1)+12-MONTH('Periodische Einnahmen'!$J23),'Periodische Einnahmen'!$I23)=0,Q$1&gt;='Periodische Einnahmen'!$J23,Q$1&lt;='Periodische Einnahmen'!$F23),'Periodische Einnahmen'!$D23,0),0)</f>
        <v>0</v>
      </c>
      <c r="R182" s="32">
        <f ca="1">IFERROR(IF(AND(MOD(MONTH(R$1)+12-MONTH('Periodische Einnahmen'!$J23),'Periodische Einnahmen'!$I23)=0,R$1&gt;='Periodische Einnahmen'!$J23,R$1&lt;='Periodische Einnahmen'!$F23),'Periodische Einnahmen'!$D23,0),0)</f>
        <v>0</v>
      </c>
      <c r="S182" s="32">
        <f ca="1">IFERROR(IF(AND(MOD(MONTH(S$1)+12-MONTH('Periodische Einnahmen'!$J23),'Periodische Einnahmen'!$I23)=0,S$1&gt;='Periodische Einnahmen'!$J23,S$1&lt;='Periodische Einnahmen'!$F23),'Periodische Einnahmen'!$D23,0),0)</f>
        <v>0</v>
      </c>
      <c r="T182" s="32">
        <f ca="1">IFERROR(IF(AND(MOD(MONTH(T$1)+12-MONTH('Periodische Einnahmen'!$J23),'Periodische Einnahmen'!$I23)=0,T$1&gt;='Periodische Einnahmen'!$J23,T$1&lt;='Periodische Einnahmen'!$F23),'Periodische Einnahmen'!$D23,0),0)</f>
        <v>0</v>
      </c>
      <c r="U182" s="32">
        <f ca="1">IFERROR(IF(AND(MOD(MONTH(U$1)+12-MONTH('Periodische Einnahmen'!$J23),'Periodische Einnahmen'!$I23)=0,U$1&gt;='Periodische Einnahmen'!$J23,U$1&lt;='Periodische Einnahmen'!$F23),'Periodische Einnahmen'!$D23,0),0)</f>
        <v>0</v>
      </c>
      <c r="V182" s="32">
        <f ca="1">IFERROR(IF(AND(MOD(MONTH(V$1)+12-MONTH('Periodische Einnahmen'!$J23),'Periodische Einnahmen'!$I23)=0,V$1&gt;='Periodische Einnahmen'!$J23,V$1&lt;='Periodische Einnahmen'!$F23),'Periodische Einnahmen'!$D23,0),0)</f>
        <v>0</v>
      </c>
      <c r="W182" s="32">
        <f ca="1">IFERROR(IF(AND(MOD(MONTH(W$1)+12-MONTH('Periodische Einnahmen'!$J23),'Periodische Einnahmen'!$I23)=0,W$1&gt;='Periodische Einnahmen'!$J23,W$1&lt;='Periodische Einnahmen'!$F23),'Periodische Einnahmen'!$D23,0),0)</f>
        <v>0</v>
      </c>
      <c r="X182" s="32">
        <f ca="1">IFERROR(IF(AND(MOD(MONTH(X$1)+12-MONTH('Periodische Einnahmen'!$J23),'Periodische Einnahmen'!$I23)=0,X$1&gt;='Periodische Einnahmen'!$J23,X$1&lt;='Periodische Einnahmen'!$F23),'Periodische Einnahmen'!$D23,0),0)</f>
        <v>0</v>
      </c>
      <c r="Y182" s="32">
        <f ca="1">IFERROR(IF(AND(MOD(MONTH(Y$1)+12-MONTH('Periodische Einnahmen'!$J23),'Periodische Einnahmen'!$I23)=0,Y$1&gt;='Periodische Einnahmen'!$J23,Y$1&lt;='Periodische Einnahmen'!$F23),'Periodische Einnahmen'!$D23,0),0)</f>
        <v>0</v>
      </c>
      <c r="Z182" s="27">
        <f t="shared" ca="1" si="26"/>
        <v>0</v>
      </c>
      <c r="AA182" s="28">
        <f t="shared" ca="1" si="27"/>
        <v>0</v>
      </c>
    </row>
    <row r="183" spans="1:27">
      <c r="A183" s="31" t="str">
        <f>IF('Periodische Einnahmen'!A24&lt;&gt;"",'Periodische Einnahmen'!A24&amp;" ("&amp;'Periodische Einnahmen'!C24&amp;" "&amp;TEXT('Periodische Einnahmen'!D24,"0.00")&amp;" ab "&amp;TEXT('Periodische Einnahmen'!E24,"MMM/JJJJ")&amp;")","")</f>
        <v/>
      </c>
      <c r="B183" s="32">
        <f ca="1">IFERROR(IF(AND(MOD(MONTH(B$1)+12-MONTH('Periodische Einnahmen'!$J24),'Periodische Einnahmen'!$I24)=0,B$1&gt;='Periodische Einnahmen'!$J24,B$1&lt;='Periodische Einnahmen'!$F24),'Periodische Einnahmen'!$D24,0),0)</f>
        <v>0</v>
      </c>
      <c r="C183" s="32">
        <f ca="1">IFERROR(IF(AND(MOD(MONTH(C$1)+12-MONTH('Periodische Einnahmen'!$J24),'Periodische Einnahmen'!$I24)=0,C$1&gt;='Periodische Einnahmen'!$J24,C$1&lt;='Periodische Einnahmen'!$F24),'Periodische Einnahmen'!$D24,0),0)</f>
        <v>0</v>
      </c>
      <c r="D183" s="32">
        <f ca="1">IFERROR(IF(AND(MOD(MONTH(D$1)+12-MONTH('Periodische Einnahmen'!$J24),'Periodische Einnahmen'!$I24)=0,D$1&gt;='Periodische Einnahmen'!$J24,D$1&lt;='Periodische Einnahmen'!$F24),'Periodische Einnahmen'!$D24,0),0)</f>
        <v>0</v>
      </c>
      <c r="E183" s="32">
        <f ca="1">IFERROR(IF(AND(MOD(MONTH(E$1)+12-MONTH('Periodische Einnahmen'!$J24),'Periodische Einnahmen'!$I24)=0,E$1&gt;='Periodische Einnahmen'!$J24,E$1&lt;='Periodische Einnahmen'!$F24),'Periodische Einnahmen'!$D24,0),0)</f>
        <v>0</v>
      </c>
      <c r="F183" s="32">
        <f ca="1">IFERROR(IF(AND(MOD(MONTH(F$1)+12-MONTH('Periodische Einnahmen'!$J24),'Periodische Einnahmen'!$I24)=0,F$1&gt;='Periodische Einnahmen'!$J24,F$1&lt;='Periodische Einnahmen'!$F24),'Periodische Einnahmen'!$D24,0),0)</f>
        <v>0</v>
      </c>
      <c r="G183" s="32">
        <f ca="1">IFERROR(IF(AND(MOD(MONTH(G$1)+12-MONTH('Periodische Einnahmen'!$J24),'Periodische Einnahmen'!$I24)=0,G$1&gt;='Periodische Einnahmen'!$J24,G$1&lt;='Periodische Einnahmen'!$F24),'Periodische Einnahmen'!$D24,0),0)</f>
        <v>0</v>
      </c>
      <c r="H183" s="32">
        <f ca="1">IFERROR(IF(AND(MOD(MONTH(H$1)+12-MONTH('Periodische Einnahmen'!$J24),'Periodische Einnahmen'!$I24)=0,H$1&gt;='Periodische Einnahmen'!$J24,H$1&lt;='Periodische Einnahmen'!$F24),'Periodische Einnahmen'!$D24,0),0)</f>
        <v>0</v>
      </c>
      <c r="I183" s="32">
        <f ca="1">IFERROR(IF(AND(MOD(MONTH(I$1)+12-MONTH('Periodische Einnahmen'!$J24),'Periodische Einnahmen'!$I24)=0,I$1&gt;='Periodische Einnahmen'!$J24,I$1&lt;='Periodische Einnahmen'!$F24),'Periodische Einnahmen'!$D24,0),0)</f>
        <v>0</v>
      </c>
      <c r="J183" s="32">
        <f ca="1">IFERROR(IF(AND(MOD(MONTH(J$1)+12-MONTH('Periodische Einnahmen'!$J24),'Periodische Einnahmen'!$I24)=0,J$1&gt;='Periodische Einnahmen'!$J24,J$1&lt;='Periodische Einnahmen'!$F24),'Periodische Einnahmen'!$D24,0),0)</f>
        <v>0</v>
      </c>
      <c r="K183" s="32">
        <f ca="1">IFERROR(IF(AND(MOD(MONTH(K$1)+12-MONTH('Periodische Einnahmen'!$J24),'Periodische Einnahmen'!$I24)=0,K$1&gt;='Periodische Einnahmen'!$J24,K$1&lt;='Periodische Einnahmen'!$F24),'Periodische Einnahmen'!$D24,0),0)</f>
        <v>0</v>
      </c>
      <c r="L183" s="32">
        <f ca="1">IFERROR(IF(AND(MOD(MONTH(L$1)+12-MONTH('Periodische Einnahmen'!$J24),'Periodische Einnahmen'!$I24)=0,L$1&gt;='Periodische Einnahmen'!$J24,L$1&lt;='Periodische Einnahmen'!$F24),'Periodische Einnahmen'!$D24,0),0)</f>
        <v>0</v>
      </c>
      <c r="M183" s="32">
        <f ca="1">IFERROR(IF(AND(MOD(MONTH(M$1)+12-MONTH('Periodische Einnahmen'!$J24),'Periodische Einnahmen'!$I24)=0,M$1&gt;='Periodische Einnahmen'!$J24,M$1&lt;='Periodische Einnahmen'!$F24),'Periodische Einnahmen'!$D24,0),0)</f>
        <v>0</v>
      </c>
      <c r="N183" s="32">
        <f ca="1">IFERROR(IF(AND(MOD(MONTH(N$1)+12-MONTH('Periodische Einnahmen'!$J24),'Periodische Einnahmen'!$I24)=0,N$1&gt;='Periodische Einnahmen'!$J24,N$1&lt;='Periodische Einnahmen'!$F24),'Periodische Einnahmen'!$D24,0),0)</f>
        <v>0</v>
      </c>
      <c r="O183" s="32">
        <f ca="1">IFERROR(IF(AND(MOD(MONTH(O$1)+12-MONTH('Periodische Einnahmen'!$J24),'Periodische Einnahmen'!$I24)=0,O$1&gt;='Periodische Einnahmen'!$J24,O$1&lt;='Periodische Einnahmen'!$F24),'Periodische Einnahmen'!$D24,0),0)</f>
        <v>0</v>
      </c>
      <c r="P183" s="32">
        <f ca="1">IFERROR(IF(AND(MOD(MONTH(P$1)+12-MONTH('Periodische Einnahmen'!$J24),'Periodische Einnahmen'!$I24)=0,P$1&gt;='Periodische Einnahmen'!$J24,P$1&lt;='Periodische Einnahmen'!$F24),'Periodische Einnahmen'!$D24,0),0)</f>
        <v>0</v>
      </c>
      <c r="Q183" s="32">
        <f ca="1">IFERROR(IF(AND(MOD(MONTH(Q$1)+12-MONTH('Periodische Einnahmen'!$J24),'Periodische Einnahmen'!$I24)=0,Q$1&gt;='Periodische Einnahmen'!$J24,Q$1&lt;='Periodische Einnahmen'!$F24),'Periodische Einnahmen'!$D24,0),0)</f>
        <v>0</v>
      </c>
      <c r="R183" s="32">
        <f ca="1">IFERROR(IF(AND(MOD(MONTH(R$1)+12-MONTH('Periodische Einnahmen'!$J24),'Periodische Einnahmen'!$I24)=0,R$1&gt;='Periodische Einnahmen'!$J24,R$1&lt;='Periodische Einnahmen'!$F24),'Periodische Einnahmen'!$D24,0),0)</f>
        <v>0</v>
      </c>
      <c r="S183" s="32">
        <f ca="1">IFERROR(IF(AND(MOD(MONTH(S$1)+12-MONTH('Periodische Einnahmen'!$J24),'Periodische Einnahmen'!$I24)=0,S$1&gt;='Periodische Einnahmen'!$J24,S$1&lt;='Periodische Einnahmen'!$F24),'Periodische Einnahmen'!$D24,0),0)</f>
        <v>0</v>
      </c>
      <c r="T183" s="32">
        <f ca="1">IFERROR(IF(AND(MOD(MONTH(T$1)+12-MONTH('Periodische Einnahmen'!$J24),'Periodische Einnahmen'!$I24)=0,T$1&gt;='Periodische Einnahmen'!$J24,T$1&lt;='Periodische Einnahmen'!$F24),'Periodische Einnahmen'!$D24,0),0)</f>
        <v>0</v>
      </c>
      <c r="U183" s="32">
        <f ca="1">IFERROR(IF(AND(MOD(MONTH(U$1)+12-MONTH('Periodische Einnahmen'!$J24),'Periodische Einnahmen'!$I24)=0,U$1&gt;='Periodische Einnahmen'!$J24,U$1&lt;='Periodische Einnahmen'!$F24),'Periodische Einnahmen'!$D24,0),0)</f>
        <v>0</v>
      </c>
      <c r="V183" s="32">
        <f ca="1">IFERROR(IF(AND(MOD(MONTH(V$1)+12-MONTH('Periodische Einnahmen'!$J24),'Periodische Einnahmen'!$I24)=0,V$1&gt;='Periodische Einnahmen'!$J24,V$1&lt;='Periodische Einnahmen'!$F24),'Periodische Einnahmen'!$D24,0),0)</f>
        <v>0</v>
      </c>
      <c r="W183" s="32">
        <f ca="1">IFERROR(IF(AND(MOD(MONTH(W$1)+12-MONTH('Periodische Einnahmen'!$J24),'Periodische Einnahmen'!$I24)=0,W$1&gt;='Periodische Einnahmen'!$J24,W$1&lt;='Periodische Einnahmen'!$F24),'Periodische Einnahmen'!$D24,0),0)</f>
        <v>0</v>
      </c>
      <c r="X183" s="32">
        <f ca="1">IFERROR(IF(AND(MOD(MONTH(X$1)+12-MONTH('Periodische Einnahmen'!$J24),'Periodische Einnahmen'!$I24)=0,X$1&gt;='Periodische Einnahmen'!$J24,X$1&lt;='Periodische Einnahmen'!$F24),'Periodische Einnahmen'!$D24,0),0)</f>
        <v>0</v>
      </c>
      <c r="Y183" s="32">
        <f ca="1">IFERROR(IF(AND(MOD(MONTH(Y$1)+12-MONTH('Periodische Einnahmen'!$J24),'Periodische Einnahmen'!$I24)=0,Y$1&gt;='Periodische Einnahmen'!$J24,Y$1&lt;='Periodische Einnahmen'!$F24),'Periodische Einnahmen'!$D24,0),0)</f>
        <v>0</v>
      </c>
      <c r="Z183" s="27">
        <f t="shared" ca="1" si="26"/>
        <v>0</v>
      </c>
      <c r="AA183" s="28">
        <f t="shared" ca="1" si="27"/>
        <v>0</v>
      </c>
    </row>
    <row r="184" spans="1:27">
      <c r="A184" s="31" t="str">
        <f>IF('Periodische Einnahmen'!A25&lt;&gt;"",'Periodische Einnahmen'!A25&amp;" ("&amp;'Periodische Einnahmen'!C25&amp;" "&amp;TEXT('Periodische Einnahmen'!D25,"0.00")&amp;" ab "&amp;TEXT('Periodische Einnahmen'!E25,"MMM/JJJJ")&amp;")","")</f>
        <v/>
      </c>
      <c r="B184" s="32">
        <f ca="1">IFERROR(IF(AND(MOD(MONTH(B$1)+12-MONTH('Periodische Einnahmen'!$J25),'Periodische Einnahmen'!$I25)=0,B$1&gt;='Periodische Einnahmen'!$J25,B$1&lt;='Periodische Einnahmen'!$F25),'Periodische Einnahmen'!$D25,0),0)</f>
        <v>0</v>
      </c>
      <c r="C184" s="32">
        <f ca="1">IFERROR(IF(AND(MOD(MONTH(C$1)+12-MONTH('Periodische Einnahmen'!$J25),'Periodische Einnahmen'!$I25)=0,C$1&gt;='Periodische Einnahmen'!$J25,C$1&lt;='Periodische Einnahmen'!$F25),'Periodische Einnahmen'!$D25,0),0)</f>
        <v>0</v>
      </c>
      <c r="D184" s="32">
        <f ca="1">IFERROR(IF(AND(MOD(MONTH(D$1)+12-MONTH('Periodische Einnahmen'!$J25),'Periodische Einnahmen'!$I25)=0,D$1&gt;='Periodische Einnahmen'!$J25,D$1&lt;='Periodische Einnahmen'!$F25),'Periodische Einnahmen'!$D25,0),0)</f>
        <v>0</v>
      </c>
      <c r="E184" s="32">
        <f ca="1">IFERROR(IF(AND(MOD(MONTH(E$1)+12-MONTH('Periodische Einnahmen'!$J25),'Periodische Einnahmen'!$I25)=0,E$1&gt;='Periodische Einnahmen'!$J25,E$1&lt;='Periodische Einnahmen'!$F25),'Periodische Einnahmen'!$D25,0),0)</f>
        <v>0</v>
      </c>
      <c r="F184" s="32">
        <f ca="1">IFERROR(IF(AND(MOD(MONTH(F$1)+12-MONTH('Periodische Einnahmen'!$J25),'Periodische Einnahmen'!$I25)=0,F$1&gt;='Periodische Einnahmen'!$J25,F$1&lt;='Periodische Einnahmen'!$F25),'Periodische Einnahmen'!$D25,0),0)</f>
        <v>0</v>
      </c>
      <c r="G184" s="32">
        <f ca="1">IFERROR(IF(AND(MOD(MONTH(G$1)+12-MONTH('Periodische Einnahmen'!$J25),'Periodische Einnahmen'!$I25)=0,G$1&gt;='Periodische Einnahmen'!$J25,G$1&lt;='Periodische Einnahmen'!$F25),'Periodische Einnahmen'!$D25,0),0)</f>
        <v>0</v>
      </c>
      <c r="H184" s="32">
        <f ca="1">IFERROR(IF(AND(MOD(MONTH(H$1)+12-MONTH('Periodische Einnahmen'!$J25),'Periodische Einnahmen'!$I25)=0,H$1&gt;='Periodische Einnahmen'!$J25,H$1&lt;='Periodische Einnahmen'!$F25),'Periodische Einnahmen'!$D25,0),0)</f>
        <v>0</v>
      </c>
      <c r="I184" s="32">
        <f ca="1">IFERROR(IF(AND(MOD(MONTH(I$1)+12-MONTH('Periodische Einnahmen'!$J25),'Periodische Einnahmen'!$I25)=0,I$1&gt;='Periodische Einnahmen'!$J25,I$1&lt;='Periodische Einnahmen'!$F25),'Periodische Einnahmen'!$D25,0),0)</f>
        <v>0</v>
      </c>
      <c r="J184" s="32">
        <f ca="1">IFERROR(IF(AND(MOD(MONTH(J$1)+12-MONTH('Periodische Einnahmen'!$J25),'Periodische Einnahmen'!$I25)=0,J$1&gt;='Periodische Einnahmen'!$J25,J$1&lt;='Periodische Einnahmen'!$F25),'Periodische Einnahmen'!$D25,0),0)</f>
        <v>0</v>
      </c>
      <c r="K184" s="32">
        <f ca="1">IFERROR(IF(AND(MOD(MONTH(K$1)+12-MONTH('Periodische Einnahmen'!$J25),'Periodische Einnahmen'!$I25)=0,K$1&gt;='Periodische Einnahmen'!$J25,K$1&lt;='Periodische Einnahmen'!$F25),'Periodische Einnahmen'!$D25,0),0)</f>
        <v>0</v>
      </c>
      <c r="L184" s="32">
        <f ca="1">IFERROR(IF(AND(MOD(MONTH(L$1)+12-MONTH('Periodische Einnahmen'!$J25),'Periodische Einnahmen'!$I25)=0,L$1&gt;='Periodische Einnahmen'!$J25,L$1&lt;='Periodische Einnahmen'!$F25),'Periodische Einnahmen'!$D25,0),0)</f>
        <v>0</v>
      </c>
      <c r="M184" s="32">
        <f ca="1">IFERROR(IF(AND(MOD(MONTH(M$1)+12-MONTH('Periodische Einnahmen'!$J25),'Periodische Einnahmen'!$I25)=0,M$1&gt;='Periodische Einnahmen'!$J25,M$1&lt;='Periodische Einnahmen'!$F25),'Periodische Einnahmen'!$D25,0),0)</f>
        <v>0</v>
      </c>
      <c r="N184" s="32">
        <f ca="1">IFERROR(IF(AND(MOD(MONTH(N$1)+12-MONTH('Periodische Einnahmen'!$J25),'Periodische Einnahmen'!$I25)=0,N$1&gt;='Periodische Einnahmen'!$J25,N$1&lt;='Periodische Einnahmen'!$F25),'Periodische Einnahmen'!$D25,0),0)</f>
        <v>0</v>
      </c>
      <c r="O184" s="32">
        <f ca="1">IFERROR(IF(AND(MOD(MONTH(O$1)+12-MONTH('Periodische Einnahmen'!$J25),'Periodische Einnahmen'!$I25)=0,O$1&gt;='Periodische Einnahmen'!$J25,O$1&lt;='Periodische Einnahmen'!$F25),'Periodische Einnahmen'!$D25,0),0)</f>
        <v>0</v>
      </c>
      <c r="P184" s="32">
        <f ca="1">IFERROR(IF(AND(MOD(MONTH(P$1)+12-MONTH('Periodische Einnahmen'!$J25),'Periodische Einnahmen'!$I25)=0,P$1&gt;='Periodische Einnahmen'!$J25,P$1&lt;='Periodische Einnahmen'!$F25),'Periodische Einnahmen'!$D25,0),0)</f>
        <v>0</v>
      </c>
      <c r="Q184" s="32">
        <f ca="1">IFERROR(IF(AND(MOD(MONTH(Q$1)+12-MONTH('Periodische Einnahmen'!$J25),'Periodische Einnahmen'!$I25)=0,Q$1&gt;='Periodische Einnahmen'!$J25,Q$1&lt;='Periodische Einnahmen'!$F25),'Periodische Einnahmen'!$D25,0),0)</f>
        <v>0</v>
      </c>
      <c r="R184" s="32">
        <f ca="1">IFERROR(IF(AND(MOD(MONTH(R$1)+12-MONTH('Periodische Einnahmen'!$J25),'Periodische Einnahmen'!$I25)=0,R$1&gt;='Periodische Einnahmen'!$J25,R$1&lt;='Periodische Einnahmen'!$F25),'Periodische Einnahmen'!$D25,0),0)</f>
        <v>0</v>
      </c>
      <c r="S184" s="32">
        <f ca="1">IFERROR(IF(AND(MOD(MONTH(S$1)+12-MONTH('Periodische Einnahmen'!$J25),'Periodische Einnahmen'!$I25)=0,S$1&gt;='Periodische Einnahmen'!$J25,S$1&lt;='Periodische Einnahmen'!$F25),'Periodische Einnahmen'!$D25,0),0)</f>
        <v>0</v>
      </c>
      <c r="T184" s="32">
        <f ca="1">IFERROR(IF(AND(MOD(MONTH(T$1)+12-MONTH('Periodische Einnahmen'!$J25),'Periodische Einnahmen'!$I25)=0,T$1&gt;='Periodische Einnahmen'!$J25,T$1&lt;='Periodische Einnahmen'!$F25),'Periodische Einnahmen'!$D25,0),0)</f>
        <v>0</v>
      </c>
      <c r="U184" s="32">
        <f ca="1">IFERROR(IF(AND(MOD(MONTH(U$1)+12-MONTH('Periodische Einnahmen'!$J25),'Periodische Einnahmen'!$I25)=0,U$1&gt;='Periodische Einnahmen'!$J25,U$1&lt;='Periodische Einnahmen'!$F25),'Periodische Einnahmen'!$D25,0),0)</f>
        <v>0</v>
      </c>
      <c r="V184" s="32">
        <f ca="1">IFERROR(IF(AND(MOD(MONTH(V$1)+12-MONTH('Periodische Einnahmen'!$J25),'Periodische Einnahmen'!$I25)=0,V$1&gt;='Periodische Einnahmen'!$J25,V$1&lt;='Periodische Einnahmen'!$F25),'Periodische Einnahmen'!$D25,0),0)</f>
        <v>0</v>
      </c>
      <c r="W184" s="32">
        <f ca="1">IFERROR(IF(AND(MOD(MONTH(W$1)+12-MONTH('Periodische Einnahmen'!$J25),'Periodische Einnahmen'!$I25)=0,W$1&gt;='Periodische Einnahmen'!$J25,W$1&lt;='Periodische Einnahmen'!$F25),'Periodische Einnahmen'!$D25,0),0)</f>
        <v>0</v>
      </c>
      <c r="X184" s="32">
        <f ca="1">IFERROR(IF(AND(MOD(MONTH(X$1)+12-MONTH('Periodische Einnahmen'!$J25),'Periodische Einnahmen'!$I25)=0,X$1&gt;='Periodische Einnahmen'!$J25,X$1&lt;='Periodische Einnahmen'!$F25),'Periodische Einnahmen'!$D25,0),0)</f>
        <v>0</v>
      </c>
      <c r="Y184" s="32">
        <f ca="1">IFERROR(IF(AND(MOD(MONTH(Y$1)+12-MONTH('Periodische Einnahmen'!$J25),'Periodische Einnahmen'!$I25)=0,Y$1&gt;='Periodische Einnahmen'!$J25,Y$1&lt;='Periodische Einnahmen'!$F25),'Periodische Einnahmen'!$D25,0),0)</f>
        <v>0</v>
      </c>
      <c r="Z184" s="27">
        <f t="shared" ca="1" si="26"/>
        <v>0</v>
      </c>
      <c r="AA184" s="28">
        <f t="shared" ca="1" si="27"/>
        <v>0</v>
      </c>
    </row>
    <row r="185" spans="1:27">
      <c r="A185" s="31" t="str">
        <f>IF('Periodische Einnahmen'!A26&lt;&gt;"",'Periodische Einnahmen'!A26&amp;" ("&amp;'Periodische Einnahmen'!C26&amp;" "&amp;TEXT('Periodische Einnahmen'!D26,"0.00")&amp;" ab "&amp;TEXT('Periodische Einnahmen'!E26,"MMM/JJJJ")&amp;")","")</f>
        <v/>
      </c>
      <c r="B185" s="32">
        <f ca="1">IFERROR(IF(AND(MOD(MONTH(B$1)+12-MONTH('Periodische Einnahmen'!$J26),'Periodische Einnahmen'!$I26)=0,B$1&gt;='Periodische Einnahmen'!$J26,B$1&lt;='Periodische Einnahmen'!$F26),'Periodische Einnahmen'!$D26,0),0)</f>
        <v>0</v>
      </c>
      <c r="C185" s="32">
        <f ca="1">IFERROR(IF(AND(MOD(MONTH(C$1)+12-MONTH('Periodische Einnahmen'!$J26),'Periodische Einnahmen'!$I26)=0,C$1&gt;='Periodische Einnahmen'!$J26,C$1&lt;='Periodische Einnahmen'!$F26),'Periodische Einnahmen'!$D26,0),0)</f>
        <v>0</v>
      </c>
      <c r="D185" s="32">
        <f ca="1">IFERROR(IF(AND(MOD(MONTH(D$1)+12-MONTH('Periodische Einnahmen'!$J26),'Periodische Einnahmen'!$I26)=0,D$1&gt;='Periodische Einnahmen'!$J26,D$1&lt;='Periodische Einnahmen'!$F26),'Periodische Einnahmen'!$D26,0),0)</f>
        <v>0</v>
      </c>
      <c r="E185" s="32">
        <f ca="1">IFERROR(IF(AND(MOD(MONTH(E$1)+12-MONTH('Periodische Einnahmen'!$J26),'Periodische Einnahmen'!$I26)=0,E$1&gt;='Periodische Einnahmen'!$J26,E$1&lt;='Periodische Einnahmen'!$F26),'Periodische Einnahmen'!$D26,0),0)</f>
        <v>0</v>
      </c>
      <c r="F185" s="32">
        <f ca="1">IFERROR(IF(AND(MOD(MONTH(F$1)+12-MONTH('Periodische Einnahmen'!$J26),'Periodische Einnahmen'!$I26)=0,F$1&gt;='Periodische Einnahmen'!$J26,F$1&lt;='Periodische Einnahmen'!$F26),'Periodische Einnahmen'!$D26,0),0)</f>
        <v>0</v>
      </c>
      <c r="G185" s="32">
        <f ca="1">IFERROR(IF(AND(MOD(MONTH(G$1)+12-MONTH('Periodische Einnahmen'!$J26),'Periodische Einnahmen'!$I26)=0,G$1&gt;='Periodische Einnahmen'!$J26,G$1&lt;='Periodische Einnahmen'!$F26),'Periodische Einnahmen'!$D26,0),0)</f>
        <v>0</v>
      </c>
      <c r="H185" s="32">
        <f ca="1">IFERROR(IF(AND(MOD(MONTH(H$1)+12-MONTH('Periodische Einnahmen'!$J26),'Periodische Einnahmen'!$I26)=0,H$1&gt;='Periodische Einnahmen'!$J26,H$1&lt;='Periodische Einnahmen'!$F26),'Periodische Einnahmen'!$D26,0),0)</f>
        <v>0</v>
      </c>
      <c r="I185" s="32">
        <f ca="1">IFERROR(IF(AND(MOD(MONTH(I$1)+12-MONTH('Periodische Einnahmen'!$J26),'Periodische Einnahmen'!$I26)=0,I$1&gt;='Periodische Einnahmen'!$J26,I$1&lt;='Periodische Einnahmen'!$F26),'Periodische Einnahmen'!$D26,0),0)</f>
        <v>0</v>
      </c>
      <c r="J185" s="32">
        <f ca="1">IFERROR(IF(AND(MOD(MONTH(J$1)+12-MONTH('Periodische Einnahmen'!$J26),'Periodische Einnahmen'!$I26)=0,J$1&gt;='Periodische Einnahmen'!$J26,J$1&lt;='Periodische Einnahmen'!$F26),'Periodische Einnahmen'!$D26,0),0)</f>
        <v>0</v>
      </c>
      <c r="K185" s="32">
        <f ca="1">IFERROR(IF(AND(MOD(MONTH(K$1)+12-MONTH('Periodische Einnahmen'!$J26),'Periodische Einnahmen'!$I26)=0,K$1&gt;='Periodische Einnahmen'!$J26,K$1&lt;='Periodische Einnahmen'!$F26),'Periodische Einnahmen'!$D26,0),0)</f>
        <v>0</v>
      </c>
      <c r="L185" s="32">
        <f ca="1">IFERROR(IF(AND(MOD(MONTH(L$1)+12-MONTH('Periodische Einnahmen'!$J26),'Periodische Einnahmen'!$I26)=0,L$1&gt;='Periodische Einnahmen'!$J26,L$1&lt;='Periodische Einnahmen'!$F26),'Periodische Einnahmen'!$D26,0),0)</f>
        <v>0</v>
      </c>
      <c r="M185" s="32">
        <f ca="1">IFERROR(IF(AND(MOD(MONTH(M$1)+12-MONTH('Periodische Einnahmen'!$J26),'Periodische Einnahmen'!$I26)=0,M$1&gt;='Periodische Einnahmen'!$J26,M$1&lt;='Periodische Einnahmen'!$F26),'Periodische Einnahmen'!$D26,0),0)</f>
        <v>0</v>
      </c>
      <c r="N185" s="32">
        <f ca="1">IFERROR(IF(AND(MOD(MONTH(N$1)+12-MONTH('Periodische Einnahmen'!$J26),'Periodische Einnahmen'!$I26)=0,N$1&gt;='Periodische Einnahmen'!$J26,N$1&lt;='Periodische Einnahmen'!$F26),'Periodische Einnahmen'!$D26,0),0)</f>
        <v>0</v>
      </c>
      <c r="O185" s="32">
        <f ca="1">IFERROR(IF(AND(MOD(MONTH(O$1)+12-MONTH('Periodische Einnahmen'!$J26),'Periodische Einnahmen'!$I26)=0,O$1&gt;='Periodische Einnahmen'!$J26,O$1&lt;='Periodische Einnahmen'!$F26),'Periodische Einnahmen'!$D26,0),0)</f>
        <v>0</v>
      </c>
      <c r="P185" s="32">
        <f ca="1">IFERROR(IF(AND(MOD(MONTH(P$1)+12-MONTH('Periodische Einnahmen'!$J26),'Periodische Einnahmen'!$I26)=0,P$1&gt;='Periodische Einnahmen'!$J26,P$1&lt;='Periodische Einnahmen'!$F26),'Periodische Einnahmen'!$D26,0),0)</f>
        <v>0</v>
      </c>
      <c r="Q185" s="32">
        <f ca="1">IFERROR(IF(AND(MOD(MONTH(Q$1)+12-MONTH('Periodische Einnahmen'!$J26),'Periodische Einnahmen'!$I26)=0,Q$1&gt;='Periodische Einnahmen'!$J26,Q$1&lt;='Periodische Einnahmen'!$F26),'Periodische Einnahmen'!$D26,0),0)</f>
        <v>0</v>
      </c>
      <c r="R185" s="32">
        <f ca="1">IFERROR(IF(AND(MOD(MONTH(R$1)+12-MONTH('Periodische Einnahmen'!$J26),'Periodische Einnahmen'!$I26)=0,R$1&gt;='Periodische Einnahmen'!$J26,R$1&lt;='Periodische Einnahmen'!$F26),'Periodische Einnahmen'!$D26,0),0)</f>
        <v>0</v>
      </c>
      <c r="S185" s="32">
        <f ca="1">IFERROR(IF(AND(MOD(MONTH(S$1)+12-MONTH('Periodische Einnahmen'!$J26),'Periodische Einnahmen'!$I26)=0,S$1&gt;='Periodische Einnahmen'!$J26,S$1&lt;='Periodische Einnahmen'!$F26),'Periodische Einnahmen'!$D26,0),0)</f>
        <v>0</v>
      </c>
      <c r="T185" s="32">
        <f ca="1">IFERROR(IF(AND(MOD(MONTH(T$1)+12-MONTH('Periodische Einnahmen'!$J26),'Periodische Einnahmen'!$I26)=0,T$1&gt;='Periodische Einnahmen'!$J26,T$1&lt;='Periodische Einnahmen'!$F26),'Periodische Einnahmen'!$D26,0),0)</f>
        <v>0</v>
      </c>
      <c r="U185" s="32">
        <f ca="1">IFERROR(IF(AND(MOD(MONTH(U$1)+12-MONTH('Periodische Einnahmen'!$J26),'Periodische Einnahmen'!$I26)=0,U$1&gt;='Periodische Einnahmen'!$J26,U$1&lt;='Periodische Einnahmen'!$F26),'Periodische Einnahmen'!$D26,0),0)</f>
        <v>0</v>
      </c>
      <c r="V185" s="32">
        <f ca="1">IFERROR(IF(AND(MOD(MONTH(V$1)+12-MONTH('Periodische Einnahmen'!$J26),'Periodische Einnahmen'!$I26)=0,V$1&gt;='Periodische Einnahmen'!$J26,V$1&lt;='Periodische Einnahmen'!$F26),'Periodische Einnahmen'!$D26,0),0)</f>
        <v>0</v>
      </c>
      <c r="W185" s="32">
        <f ca="1">IFERROR(IF(AND(MOD(MONTH(W$1)+12-MONTH('Periodische Einnahmen'!$J26),'Periodische Einnahmen'!$I26)=0,W$1&gt;='Periodische Einnahmen'!$J26,W$1&lt;='Periodische Einnahmen'!$F26),'Periodische Einnahmen'!$D26,0),0)</f>
        <v>0</v>
      </c>
      <c r="X185" s="32">
        <f ca="1">IFERROR(IF(AND(MOD(MONTH(X$1)+12-MONTH('Periodische Einnahmen'!$J26),'Periodische Einnahmen'!$I26)=0,X$1&gt;='Periodische Einnahmen'!$J26,X$1&lt;='Periodische Einnahmen'!$F26),'Periodische Einnahmen'!$D26,0),0)</f>
        <v>0</v>
      </c>
      <c r="Y185" s="32">
        <f ca="1">IFERROR(IF(AND(MOD(MONTH(Y$1)+12-MONTH('Periodische Einnahmen'!$J26),'Periodische Einnahmen'!$I26)=0,Y$1&gt;='Periodische Einnahmen'!$J26,Y$1&lt;='Periodische Einnahmen'!$F26),'Periodische Einnahmen'!$D26,0),0)</f>
        <v>0</v>
      </c>
      <c r="Z185" s="27">
        <f t="shared" ca="1" si="26"/>
        <v>0</v>
      </c>
      <c r="AA185" s="28">
        <f t="shared" ca="1" si="27"/>
        <v>0</v>
      </c>
    </row>
    <row r="186" spans="1:27">
      <c r="A186" s="31" t="str">
        <f>IF('Periodische Einnahmen'!A27&lt;&gt;"",'Periodische Einnahmen'!A27&amp;" ("&amp;'Periodische Einnahmen'!C27&amp;" "&amp;TEXT('Periodische Einnahmen'!D27,"0.00")&amp;" ab "&amp;TEXT('Periodische Einnahmen'!E27,"MMM/JJJJ")&amp;")","")</f>
        <v/>
      </c>
      <c r="B186" s="32">
        <f ca="1">IFERROR(IF(AND(MOD(MONTH(B$1)+12-MONTH('Periodische Einnahmen'!$J27),'Periodische Einnahmen'!$I27)=0,B$1&gt;='Periodische Einnahmen'!$J27,B$1&lt;='Periodische Einnahmen'!$F27),'Periodische Einnahmen'!$D27,0),0)</f>
        <v>0</v>
      </c>
      <c r="C186" s="32">
        <f ca="1">IFERROR(IF(AND(MOD(MONTH(C$1)+12-MONTH('Periodische Einnahmen'!$J27),'Periodische Einnahmen'!$I27)=0,C$1&gt;='Periodische Einnahmen'!$J27,C$1&lt;='Periodische Einnahmen'!$F27),'Periodische Einnahmen'!$D27,0),0)</f>
        <v>0</v>
      </c>
      <c r="D186" s="32">
        <f ca="1">IFERROR(IF(AND(MOD(MONTH(D$1)+12-MONTH('Periodische Einnahmen'!$J27),'Periodische Einnahmen'!$I27)=0,D$1&gt;='Periodische Einnahmen'!$J27,D$1&lt;='Periodische Einnahmen'!$F27),'Periodische Einnahmen'!$D27,0),0)</f>
        <v>0</v>
      </c>
      <c r="E186" s="32">
        <f ca="1">IFERROR(IF(AND(MOD(MONTH(E$1)+12-MONTH('Periodische Einnahmen'!$J27),'Periodische Einnahmen'!$I27)=0,E$1&gt;='Periodische Einnahmen'!$J27,E$1&lt;='Periodische Einnahmen'!$F27),'Periodische Einnahmen'!$D27,0),0)</f>
        <v>0</v>
      </c>
      <c r="F186" s="32">
        <f ca="1">IFERROR(IF(AND(MOD(MONTH(F$1)+12-MONTH('Periodische Einnahmen'!$J27),'Periodische Einnahmen'!$I27)=0,F$1&gt;='Periodische Einnahmen'!$J27,F$1&lt;='Periodische Einnahmen'!$F27),'Periodische Einnahmen'!$D27,0),0)</f>
        <v>0</v>
      </c>
      <c r="G186" s="32">
        <f ca="1">IFERROR(IF(AND(MOD(MONTH(G$1)+12-MONTH('Periodische Einnahmen'!$J27),'Periodische Einnahmen'!$I27)=0,G$1&gt;='Periodische Einnahmen'!$J27,G$1&lt;='Periodische Einnahmen'!$F27),'Periodische Einnahmen'!$D27,0),0)</f>
        <v>0</v>
      </c>
      <c r="H186" s="32">
        <f ca="1">IFERROR(IF(AND(MOD(MONTH(H$1)+12-MONTH('Periodische Einnahmen'!$J27),'Periodische Einnahmen'!$I27)=0,H$1&gt;='Periodische Einnahmen'!$J27,H$1&lt;='Periodische Einnahmen'!$F27),'Periodische Einnahmen'!$D27,0),0)</f>
        <v>0</v>
      </c>
      <c r="I186" s="32">
        <f ca="1">IFERROR(IF(AND(MOD(MONTH(I$1)+12-MONTH('Periodische Einnahmen'!$J27),'Periodische Einnahmen'!$I27)=0,I$1&gt;='Periodische Einnahmen'!$J27,I$1&lt;='Periodische Einnahmen'!$F27),'Periodische Einnahmen'!$D27,0),0)</f>
        <v>0</v>
      </c>
      <c r="J186" s="32">
        <f ca="1">IFERROR(IF(AND(MOD(MONTH(J$1)+12-MONTH('Periodische Einnahmen'!$J27),'Periodische Einnahmen'!$I27)=0,J$1&gt;='Periodische Einnahmen'!$J27,J$1&lt;='Periodische Einnahmen'!$F27),'Periodische Einnahmen'!$D27,0),0)</f>
        <v>0</v>
      </c>
      <c r="K186" s="32">
        <f ca="1">IFERROR(IF(AND(MOD(MONTH(K$1)+12-MONTH('Periodische Einnahmen'!$J27),'Periodische Einnahmen'!$I27)=0,K$1&gt;='Periodische Einnahmen'!$J27,K$1&lt;='Periodische Einnahmen'!$F27),'Periodische Einnahmen'!$D27,0),0)</f>
        <v>0</v>
      </c>
      <c r="L186" s="32">
        <f ca="1">IFERROR(IF(AND(MOD(MONTH(L$1)+12-MONTH('Periodische Einnahmen'!$J27),'Periodische Einnahmen'!$I27)=0,L$1&gt;='Periodische Einnahmen'!$J27,L$1&lt;='Periodische Einnahmen'!$F27),'Periodische Einnahmen'!$D27,0),0)</f>
        <v>0</v>
      </c>
      <c r="M186" s="32">
        <f ca="1">IFERROR(IF(AND(MOD(MONTH(M$1)+12-MONTH('Periodische Einnahmen'!$J27),'Periodische Einnahmen'!$I27)=0,M$1&gt;='Periodische Einnahmen'!$J27,M$1&lt;='Periodische Einnahmen'!$F27),'Periodische Einnahmen'!$D27,0),0)</f>
        <v>0</v>
      </c>
      <c r="N186" s="32">
        <f ca="1">IFERROR(IF(AND(MOD(MONTH(N$1)+12-MONTH('Periodische Einnahmen'!$J27),'Periodische Einnahmen'!$I27)=0,N$1&gt;='Periodische Einnahmen'!$J27,N$1&lt;='Periodische Einnahmen'!$F27),'Periodische Einnahmen'!$D27,0),0)</f>
        <v>0</v>
      </c>
      <c r="O186" s="32">
        <f ca="1">IFERROR(IF(AND(MOD(MONTH(O$1)+12-MONTH('Periodische Einnahmen'!$J27),'Periodische Einnahmen'!$I27)=0,O$1&gt;='Periodische Einnahmen'!$J27,O$1&lt;='Periodische Einnahmen'!$F27),'Periodische Einnahmen'!$D27,0),0)</f>
        <v>0</v>
      </c>
      <c r="P186" s="32">
        <f ca="1">IFERROR(IF(AND(MOD(MONTH(P$1)+12-MONTH('Periodische Einnahmen'!$J27),'Periodische Einnahmen'!$I27)=0,P$1&gt;='Periodische Einnahmen'!$J27,P$1&lt;='Periodische Einnahmen'!$F27),'Periodische Einnahmen'!$D27,0),0)</f>
        <v>0</v>
      </c>
      <c r="Q186" s="32">
        <f ca="1">IFERROR(IF(AND(MOD(MONTH(Q$1)+12-MONTH('Periodische Einnahmen'!$J27),'Periodische Einnahmen'!$I27)=0,Q$1&gt;='Periodische Einnahmen'!$J27,Q$1&lt;='Periodische Einnahmen'!$F27),'Periodische Einnahmen'!$D27,0),0)</f>
        <v>0</v>
      </c>
      <c r="R186" s="32">
        <f ca="1">IFERROR(IF(AND(MOD(MONTH(R$1)+12-MONTH('Periodische Einnahmen'!$J27),'Periodische Einnahmen'!$I27)=0,R$1&gt;='Periodische Einnahmen'!$J27,R$1&lt;='Periodische Einnahmen'!$F27),'Periodische Einnahmen'!$D27,0),0)</f>
        <v>0</v>
      </c>
      <c r="S186" s="32">
        <f ca="1">IFERROR(IF(AND(MOD(MONTH(S$1)+12-MONTH('Periodische Einnahmen'!$J27),'Periodische Einnahmen'!$I27)=0,S$1&gt;='Periodische Einnahmen'!$J27,S$1&lt;='Periodische Einnahmen'!$F27),'Periodische Einnahmen'!$D27,0),0)</f>
        <v>0</v>
      </c>
      <c r="T186" s="32">
        <f ca="1">IFERROR(IF(AND(MOD(MONTH(T$1)+12-MONTH('Periodische Einnahmen'!$J27),'Periodische Einnahmen'!$I27)=0,T$1&gt;='Periodische Einnahmen'!$J27,T$1&lt;='Periodische Einnahmen'!$F27),'Periodische Einnahmen'!$D27,0),0)</f>
        <v>0</v>
      </c>
      <c r="U186" s="32">
        <f ca="1">IFERROR(IF(AND(MOD(MONTH(U$1)+12-MONTH('Periodische Einnahmen'!$J27),'Periodische Einnahmen'!$I27)=0,U$1&gt;='Periodische Einnahmen'!$J27,U$1&lt;='Periodische Einnahmen'!$F27),'Periodische Einnahmen'!$D27,0),0)</f>
        <v>0</v>
      </c>
      <c r="V186" s="32">
        <f ca="1">IFERROR(IF(AND(MOD(MONTH(V$1)+12-MONTH('Periodische Einnahmen'!$J27),'Periodische Einnahmen'!$I27)=0,V$1&gt;='Periodische Einnahmen'!$J27,V$1&lt;='Periodische Einnahmen'!$F27),'Periodische Einnahmen'!$D27,0),0)</f>
        <v>0</v>
      </c>
      <c r="W186" s="32">
        <f ca="1">IFERROR(IF(AND(MOD(MONTH(W$1)+12-MONTH('Periodische Einnahmen'!$J27),'Periodische Einnahmen'!$I27)=0,W$1&gt;='Periodische Einnahmen'!$J27,W$1&lt;='Periodische Einnahmen'!$F27),'Periodische Einnahmen'!$D27,0),0)</f>
        <v>0</v>
      </c>
      <c r="X186" s="32">
        <f ca="1">IFERROR(IF(AND(MOD(MONTH(X$1)+12-MONTH('Periodische Einnahmen'!$J27),'Periodische Einnahmen'!$I27)=0,X$1&gt;='Periodische Einnahmen'!$J27,X$1&lt;='Periodische Einnahmen'!$F27),'Periodische Einnahmen'!$D27,0),0)</f>
        <v>0</v>
      </c>
      <c r="Y186" s="32">
        <f ca="1">IFERROR(IF(AND(MOD(MONTH(Y$1)+12-MONTH('Periodische Einnahmen'!$J27),'Periodische Einnahmen'!$I27)=0,Y$1&gt;='Periodische Einnahmen'!$J27,Y$1&lt;='Periodische Einnahmen'!$F27),'Periodische Einnahmen'!$D27,0),0)</f>
        <v>0</v>
      </c>
      <c r="Z186" s="27">
        <f t="shared" ca="1" si="26"/>
        <v>0</v>
      </c>
      <c r="AA186" s="28">
        <f t="shared" ca="1" si="27"/>
        <v>0</v>
      </c>
    </row>
    <row r="187" spans="1:27">
      <c r="A187" s="31" t="str">
        <f>IF('Periodische Einnahmen'!A28&lt;&gt;"",'Periodische Einnahmen'!A28&amp;" ("&amp;'Periodische Einnahmen'!C28&amp;" "&amp;TEXT('Periodische Einnahmen'!D28,"0.00")&amp;" ab "&amp;TEXT('Periodische Einnahmen'!E28,"MMM/JJJJ")&amp;")","")</f>
        <v/>
      </c>
      <c r="B187" s="32">
        <f ca="1">IFERROR(IF(AND(MOD(MONTH(B$1)+12-MONTH('Periodische Einnahmen'!$J28),'Periodische Einnahmen'!$I28)=0,B$1&gt;='Periodische Einnahmen'!$J28,B$1&lt;='Periodische Einnahmen'!$F28),'Periodische Einnahmen'!$D28,0),0)</f>
        <v>0</v>
      </c>
      <c r="C187" s="32">
        <f ca="1">IFERROR(IF(AND(MOD(MONTH(C$1)+12-MONTH('Periodische Einnahmen'!$J28),'Periodische Einnahmen'!$I28)=0,C$1&gt;='Periodische Einnahmen'!$J28,C$1&lt;='Periodische Einnahmen'!$F28),'Periodische Einnahmen'!$D28,0),0)</f>
        <v>0</v>
      </c>
      <c r="D187" s="32">
        <f ca="1">IFERROR(IF(AND(MOD(MONTH(D$1)+12-MONTH('Periodische Einnahmen'!$J28),'Periodische Einnahmen'!$I28)=0,D$1&gt;='Periodische Einnahmen'!$J28,D$1&lt;='Periodische Einnahmen'!$F28),'Periodische Einnahmen'!$D28,0),0)</f>
        <v>0</v>
      </c>
      <c r="E187" s="32">
        <f ca="1">IFERROR(IF(AND(MOD(MONTH(E$1)+12-MONTH('Periodische Einnahmen'!$J28),'Periodische Einnahmen'!$I28)=0,E$1&gt;='Periodische Einnahmen'!$J28,E$1&lt;='Periodische Einnahmen'!$F28),'Periodische Einnahmen'!$D28,0),0)</f>
        <v>0</v>
      </c>
      <c r="F187" s="32">
        <f ca="1">IFERROR(IF(AND(MOD(MONTH(F$1)+12-MONTH('Periodische Einnahmen'!$J28),'Periodische Einnahmen'!$I28)=0,F$1&gt;='Periodische Einnahmen'!$J28,F$1&lt;='Periodische Einnahmen'!$F28),'Periodische Einnahmen'!$D28,0),0)</f>
        <v>0</v>
      </c>
      <c r="G187" s="32">
        <f ca="1">IFERROR(IF(AND(MOD(MONTH(G$1)+12-MONTH('Periodische Einnahmen'!$J28),'Periodische Einnahmen'!$I28)=0,G$1&gt;='Periodische Einnahmen'!$J28,G$1&lt;='Periodische Einnahmen'!$F28),'Periodische Einnahmen'!$D28,0),0)</f>
        <v>0</v>
      </c>
      <c r="H187" s="32">
        <f ca="1">IFERROR(IF(AND(MOD(MONTH(H$1)+12-MONTH('Periodische Einnahmen'!$J28),'Periodische Einnahmen'!$I28)=0,H$1&gt;='Periodische Einnahmen'!$J28,H$1&lt;='Periodische Einnahmen'!$F28),'Periodische Einnahmen'!$D28,0),0)</f>
        <v>0</v>
      </c>
      <c r="I187" s="32">
        <f ca="1">IFERROR(IF(AND(MOD(MONTH(I$1)+12-MONTH('Periodische Einnahmen'!$J28),'Periodische Einnahmen'!$I28)=0,I$1&gt;='Periodische Einnahmen'!$J28,I$1&lt;='Periodische Einnahmen'!$F28),'Periodische Einnahmen'!$D28,0),0)</f>
        <v>0</v>
      </c>
      <c r="J187" s="32">
        <f ca="1">IFERROR(IF(AND(MOD(MONTH(J$1)+12-MONTH('Periodische Einnahmen'!$J28),'Periodische Einnahmen'!$I28)=0,J$1&gt;='Periodische Einnahmen'!$J28,J$1&lt;='Periodische Einnahmen'!$F28),'Periodische Einnahmen'!$D28,0),0)</f>
        <v>0</v>
      </c>
      <c r="K187" s="32">
        <f ca="1">IFERROR(IF(AND(MOD(MONTH(K$1)+12-MONTH('Periodische Einnahmen'!$J28),'Periodische Einnahmen'!$I28)=0,K$1&gt;='Periodische Einnahmen'!$J28,K$1&lt;='Periodische Einnahmen'!$F28),'Periodische Einnahmen'!$D28,0),0)</f>
        <v>0</v>
      </c>
      <c r="L187" s="32">
        <f ca="1">IFERROR(IF(AND(MOD(MONTH(L$1)+12-MONTH('Periodische Einnahmen'!$J28),'Periodische Einnahmen'!$I28)=0,L$1&gt;='Periodische Einnahmen'!$J28,L$1&lt;='Periodische Einnahmen'!$F28),'Periodische Einnahmen'!$D28,0),0)</f>
        <v>0</v>
      </c>
      <c r="M187" s="32">
        <f ca="1">IFERROR(IF(AND(MOD(MONTH(M$1)+12-MONTH('Periodische Einnahmen'!$J28),'Periodische Einnahmen'!$I28)=0,M$1&gt;='Periodische Einnahmen'!$J28,M$1&lt;='Periodische Einnahmen'!$F28),'Periodische Einnahmen'!$D28,0),0)</f>
        <v>0</v>
      </c>
      <c r="N187" s="32">
        <f ca="1">IFERROR(IF(AND(MOD(MONTH(N$1)+12-MONTH('Periodische Einnahmen'!$J28),'Periodische Einnahmen'!$I28)=0,N$1&gt;='Periodische Einnahmen'!$J28,N$1&lt;='Periodische Einnahmen'!$F28),'Periodische Einnahmen'!$D28,0),0)</f>
        <v>0</v>
      </c>
      <c r="O187" s="32">
        <f ca="1">IFERROR(IF(AND(MOD(MONTH(O$1)+12-MONTH('Periodische Einnahmen'!$J28),'Periodische Einnahmen'!$I28)=0,O$1&gt;='Periodische Einnahmen'!$J28,O$1&lt;='Periodische Einnahmen'!$F28),'Periodische Einnahmen'!$D28,0),0)</f>
        <v>0</v>
      </c>
      <c r="P187" s="32">
        <f ca="1">IFERROR(IF(AND(MOD(MONTH(P$1)+12-MONTH('Periodische Einnahmen'!$J28),'Periodische Einnahmen'!$I28)=0,P$1&gt;='Periodische Einnahmen'!$J28,P$1&lt;='Periodische Einnahmen'!$F28),'Periodische Einnahmen'!$D28,0),0)</f>
        <v>0</v>
      </c>
      <c r="Q187" s="32">
        <f ca="1">IFERROR(IF(AND(MOD(MONTH(Q$1)+12-MONTH('Periodische Einnahmen'!$J28),'Periodische Einnahmen'!$I28)=0,Q$1&gt;='Periodische Einnahmen'!$J28,Q$1&lt;='Periodische Einnahmen'!$F28),'Periodische Einnahmen'!$D28,0),0)</f>
        <v>0</v>
      </c>
      <c r="R187" s="32">
        <f ca="1">IFERROR(IF(AND(MOD(MONTH(R$1)+12-MONTH('Periodische Einnahmen'!$J28),'Periodische Einnahmen'!$I28)=0,R$1&gt;='Periodische Einnahmen'!$J28,R$1&lt;='Periodische Einnahmen'!$F28),'Periodische Einnahmen'!$D28,0),0)</f>
        <v>0</v>
      </c>
      <c r="S187" s="32">
        <f ca="1">IFERROR(IF(AND(MOD(MONTH(S$1)+12-MONTH('Periodische Einnahmen'!$J28),'Periodische Einnahmen'!$I28)=0,S$1&gt;='Periodische Einnahmen'!$J28,S$1&lt;='Periodische Einnahmen'!$F28),'Periodische Einnahmen'!$D28,0),0)</f>
        <v>0</v>
      </c>
      <c r="T187" s="32">
        <f ca="1">IFERROR(IF(AND(MOD(MONTH(T$1)+12-MONTH('Periodische Einnahmen'!$J28),'Periodische Einnahmen'!$I28)=0,T$1&gt;='Periodische Einnahmen'!$J28,T$1&lt;='Periodische Einnahmen'!$F28),'Periodische Einnahmen'!$D28,0),0)</f>
        <v>0</v>
      </c>
      <c r="U187" s="32">
        <f ca="1">IFERROR(IF(AND(MOD(MONTH(U$1)+12-MONTH('Periodische Einnahmen'!$J28),'Periodische Einnahmen'!$I28)=0,U$1&gt;='Periodische Einnahmen'!$J28,U$1&lt;='Periodische Einnahmen'!$F28),'Periodische Einnahmen'!$D28,0),0)</f>
        <v>0</v>
      </c>
      <c r="V187" s="32">
        <f ca="1">IFERROR(IF(AND(MOD(MONTH(V$1)+12-MONTH('Periodische Einnahmen'!$J28),'Periodische Einnahmen'!$I28)=0,V$1&gt;='Periodische Einnahmen'!$J28,V$1&lt;='Periodische Einnahmen'!$F28),'Periodische Einnahmen'!$D28,0),0)</f>
        <v>0</v>
      </c>
      <c r="W187" s="32">
        <f ca="1">IFERROR(IF(AND(MOD(MONTH(W$1)+12-MONTH('Periodische Einnahmen'!$J28),'Periodische Einnahmen'!$I28)=0,W$1&gt;='Periodische Einnahmen'!$J28,W$1&lt;='Periodische Einnahmen'!$F28),'Periodische Einnahmen'!$D28,0),0)</f>
        <v>0</v>
      </c>
      <c r="X187" s="32">
        <f ca="1">IFERROR(IF(AND(MOD(MONTH(X$1)+12-MONTH('Periodische Einnahmen'!$J28),'Periodische Einnahmen'!$I28)=0,X$1&gt;='Periodische Einnahmen'!$J28,X$1&lt;='Periodische Einnahmen'!$F28),'Periodische Einnahmen'!$D28,0),0)</f>
        <v>0</v>
      </c>
      <c r="Y187" s="32">
        <f ca="1">IFERROR(IF(AND(MOD(MONTH(Y$1)+12-MONTH('Periodische Einnahmen'!$J28),'Periodische Einnahmen'!$I28)=0,Y$1&gt;='Periodische Einnahmen'!$J28,Y$1&lt;='Periodische Einnahmen'!$F28),'Periodische Einnahmen'!$D28,0),0)</f>
        <v>0</v>
      </c>
      <c r="Z187" s="27">
        <f t="shared" ca="1" si="26"/>
        <v>0</v>
      </c>
      <c r="AA187" s="28">
        <f t="shared" ca="1" si="27"/>
        <v>0</v>
      </c>
    </row>
    <row r="188" spans="1:27">
      <c r="A188" s="31" t="str">
        <f>IF('Periodische Einnahmen'!A29&lt;&gt;"",'Periodische Einnahmen'!A29&amp;" ("&amp;'Periodische Einnahmen'!C29&amp;" "&amp;TEXT('Periodische Einnahmen'!D29,"0.00")&amp;" ab "&amp;TEXT('Periodische Einnahmen'!E29,"MMM/JJJJ")&amp;")","")</f>
        <v/>
      </c>
      <c r="B188" s="32">
        <f ca="1">IFERROR(IF(AND(MOD(MONTH(B$1)+12-MONTH('Periodische Einnahmen'!$J29),'Periodische Einnahmen'!$I29)=0,B$1&gt;='Periodische Einnahmen'!$J29,B$1&lt;='Periodische Einnahmen'!$F29),'Periodische Einnahmen'!$D29,0),0)</f>
        <v>0</v>
      </c>
      <c r="C188" s="32">
        <f ca="1">IFERROR(IF(AND(MOD(MONTH(C$1)+12-MONTH('Periodische Einnahmen'!$J29),'Periodische Einnahmen'!$I29)=0,C$1&gt;='Periodische Einnahmen'!$J29,C$1&lt;='Periodische Einnahmen'!$F29),'Periodische Einnahmen'!$D29,0),0)</f>
        <v>0</v>
      </c>
      <c r="D188" s="32">
        <f ca="1">IFERROR(IF(AND(MOD(MONTH(D$1)+12-MONTH('Periodische Einnahmen'!$J29),'Periodische Einnahmen'!$I29)=0,D$1&gt;='Periodische Einnahmen'!$J29,D$1&lt;='Periodische Einnahmen'!$F29),'Periodische Einnahmen'!$D29,0),0)</f>
        <v>0</v>
      </c>
      <c r="E188" s="32">
        <f ca="1">IFERROR(IF(AND(MOD(MONTH(E$1)+12-MONTH('Periodische Einnahmen'!$J29),'Periodische Einnahmen'!$I29)=0,E$1&gt;='Periodische Einnahmen'!$J29,E$1&lt;='Periodische Einnahmen'!$F29),'Periodische Einnahmen'!$D29,0),0)</f>
        <v>0</v>
      </c>
      <c r="F188" s="32">
        <f ca="1">IFERROR(IF(AND(MOD(MONTH(F$1)+12-MONTH('Periodische Einnahmen'!$J29),'Periodische Einnahmen'!$I29)=0,F$1&gt;='Periodische Einnahmen'!$J29,F$1&lt;='Periodische Einnahmen'!$F29),'Periodische Einnahmen'!$D29,0),0)</f>
        <v>0</v>
      </c>
      <c r="G188" s="32">
        <f ca="1">IFERROR(IF(AND(MOD(MONTH(G$1)+12-MONTH('Periodische Einnahmen'!$J29),'Periodische Einnahmen'!$I29)=0,G$1&gt;='Periodische Einnahmen'!$J29,G$1&lt;='Periodische Einnahmen'!$F29),'Periodische Einnahmen'!$D29,0),0)</f>
        <v>0</v>
      </c>
      <c r="H188" s="32">
        <f ca="1">IFERROR(IF(AND(MOD(MONTH(H$1)+12-MONTH('Periodische Einnahmen'!$J29),'Periodische Einnahmen'!$I29)=0,H$1&gt;='Periodische Einnahmen'!$J29,H$1&lt;='Periodische Einnahmen'!$F29),'Periodische Einnahmen'!$D29,0),0)</f>
        <v>0</v>
      </c>
      <c r="I188" s="32">
        <f ca="1">IFERROR(IF(AND(MOD(MONTH(I$1)+12-MONTH('Periodische Einnahmen'!$J29),'Periodische Einnahmen'!$I29)=0,I$1&gt;='Periodische Einnahmen'!$J29,I$1&lt;='Periodische Einnahmen'!$F29),'Periodische Einnahmen'!$D29,0),0)</f>
        <v>0</v>
      </c>
      <c r="J188" s="32">
        <f ca="1">IFERROR(IF(AND(MOD(MONTH(J$1)+12-MONTH('Periodische Einnahmen'!$J29),'Periodische Einnahmen'!$I29)=0,J$1&gt;='Periodische Einnahmen'!$J29,J$1&lt;='Periodische Einnahmen'!$F29),'Periodische Einnahmen'!$D29,0),0)</f>
        <v>0</v>
      </c>
      <c r="K188" s="32">
        <f ca="1">IFERROR(IF(AND(MOD(MONTH(K$1)+12-MONTH('Periodische Einnahmen'!$J29),'Periodische Einnahmen'!$I29)=0,K$1&gt;='Periodische Einnahmen'!$J29,K$1&lt;='Periodische Einnahmen'!$F29),'Periodische Einnahmen'!$D29,0),0)</f>
        <v>0</v>
      </c>
      <c r="L188" s="32">
        <f ca="1">IFERROR(IF(AND(MOD(MONTH(L$1)+12-MONTH('Periodische Einnahmen'!$J29),'Periodische Einnahmen'!$I29)=0,L$1&gt;='Periodische Einnahmen'!$J29,L$1&lt;='Periodische Einnahmen'!$F29),'Periodische Einnahmen'!$D29,0),0)</f>
        <v>0</v>
      </c>
      <c r="M188" s="32">
        <f ca="1">IFERROR(IF(AND(MOD(MONTH(M$1)+12-MONTH('Periodische Einnahmen'!$J29),'Periodische Einnahmen'!$I29)=0,M$1&gt;='Periodische Einnahmen'!$J29,M$1&lt;='Periodische Einnahmen'!$F29),'Periodische Einnahmen'!$D29,0),0)</f>
        <v>0</v>
      </c>
      <c r="N188" s="32">
        <f ca="1">IFERROR(IF(AND(MOD(MONTH(N$1)+12-MONTH('Periodische Einnahmen'!$J29),'Periodische Einnahmen'!$I29)=0,N$1&gt;='Periodische Einnahmen'!$J29,N$1&lt;='Periodische Einnahmen'!$F29),'Periodische Einnahmen'!$D29,0),0)</f>
        <v>0</v>
      </c>
      <c r="O188" s="32">
        <f ca="1">IFERROR(IF(AND(MOD(MONTH(O$1)+12-MONTH('Periodische Einnahmen'!$J29),'Periodische Einnahmen'!$I29)=0,O$1&gt;='Periodische Einnahmen'!$J29,O$1&lt;='Periodische Einnahmen'!$F29),'Periodische Einnahmen'!$D29,0),0)</f>
        <v>0</v>
      </c>
      <c r="P188" s="32">
        <f ca="1">IFERROR(IF(AND(MOD(MONTH(P$1)+12-MONTH('Periodische Einnahmen'!$J29),'Periodische Einnahmen'!$I29)=0,P$1&gt;='Periodische Einnahmen'!$J29,P$1&lt;='Periodische Einnahmen'!$F29),'Periodische Einnahmen'!$D29,0),0)</f>
        <v>0</v>
      </c>
      <c r="Q188" s="32">
        <f ca="1">IFERROR(IF(AND(MOD(MONTH(Q$1)+12-MONTH('Periodische Einnahmen'!$J29),'Periodische Einnahmen'!$I29)=0,Q$1&gt;='Periodische Einnahmen'!$J29,Q$1&lt;='Periodische Einnahmen'!$F29),'Periodische Einnahmen'!$D29,0),0)</f>
        <v>0</v>
      </c>
      <c r="R188" s="32">
        <f ca="1">IFERROR(IF(AND(MOD(MONTH(R$1)+12-MONTH('Periodische Einnahmen'!$J29),'Periodische Einnahmen'!$I29)=0,R$1&gt;='Periodische Einnahmen'!$J29,R$1&lt;='Periodische Einnahmen'!$F29),'Periodische Einnahmen'!$D29,0),0)</f>
        <v>0</v>
      </c>
      <c r="S188" s="32">
        <f ca="1">IFERROR(IF(AND(MOD(MONTH(S$1)+12-MONTH('Periodische Einnahmen'!$J29),'Periodische Einnahmen'!$I29)=0,S$1&gt;='Periodische Einnahmen'!$J29,S$1&lt;='Periodische Einnahmen'!$F29),'Periodische Einnahmen'!$D29,0),0)</f>
        <v>0</v>
      </c>
      <c r="T188" s="32">
        <f ca="1">IFERROR(IF(AND(MOD(MONTH(T$1)+12-MONTH('Periodische Einnahmen'!$J29),'Periodische Einnahmen'!$I29)=0,T$1&gt;='Periodische Einnahmen'!$J29,T$1&lt;='Periodische Einnahmen'!$F29),'Periodische Einnahmen'!$D29,0),0)</f>
        <v>0</v>
      </c>
      <c r="U188" s="32">
        <f ca="1">IFERROR(IF(AND(MOD(MONTH(U$1)+12-MONTH('Periodische Einnahmen'!$J29),'Periodische Einnahmen'!$I29)=0,U$1&gt;='Periodische Einnahmen'!$J29,U$1&lt;='Periodische Einnahmen'!$F29),'Periodische Einnahmen'!$D29,0),0)</f>
        <v>0</v>
      </c>
      <c r="V188" s="32">
        <f ca="1">IFERROR(IF(AND(MOD(MONTH(V$1)+12-MONTH('Periodische Einnahmen'!$J29),'Periodische Einnahmen'!$I29)=0,V$1&gt;='Periodische Einnahmen'!$J29,V$1&lt;='Periodische Einnahmen'!$F29),'Periodische Einnahmen'!$D29,0),0)</f>
        <v>0</v>
      </c>
      <c r="W188" s="32">
        <f ca="1">IFERROR(IF(AND(MOD(MONTH(W$1)+12-MONTH('Periodische Einnahmen'!$J29),'Periodische Einnahmen'!$I29)=0,W$1&gt;='Periodische Einnahmen'!$J29,W$1&lt;='Periodische Einnahmen'!$F29),'Periodische Einnahmen'!$D29,0),0)</f>
        <v>0</v>
      </c>
      <c r="X188" s="32">
        <f ca="1">IFERROR(IF(AND(MOD(MONTH(X$1)+12-MONTH('Periodische Einnahmen'!$J29),'Periodische Einnahmen'!$I29)=0,X$1&gt;='Periodische Einnahmen'!$J29,X$1&lt;='Periodische Einnahmen'!$F29),'Periodische Einnahmen'!$D29,0),0)</f>
        <v>0</v>
      </c>
      <c r="Y188" s="32">
        <f ca="1">IFERROR(IF(AND(MOD(MONTH(Y$1)+12-MONTH('Periodische Einnahmen'!$J29),'Periodische Einnahmen'!$I29)=0,Y$1&gt;='Periodische Einnahmen'!$J29,Y$1&lt;='Periodische Einnahmen'!$F29),'Periodische Einnahmen'!$D29,0),0)</f>
        <v>0</v>
      </c>
      <c r="Z188" s="27">
        <f t="shared" ca="1" si="26"/>
        <v>0</v>
      </c>
      <c r="AA188" s="28">
        <f t="shared" ca="1" si="27"/>
        <v>0</v>
      </c>
    </row>
    <row r="189" spans="1:27">
      <c r="A189" s="31" t="str">
        <f>IF('Periodische Einnahmen'!A30&lt;&gt;"",'Periodische Einnahmen'!A30&amp;" ("&amp;'Periodische Einnahmen'!C30&amp;" "&amp;TEXT('Periodische Einnahmen'!D30,"0.00")&amp;" ab "&amp;TEXT('Periodische Einnahmen'!E30,"MMM/JJJJ")&amp;")","")</f>
        <v/>
      </c>
      <c r="B189" s="32">
        <f ca="1">IFERROR(IF(AND(MOD(MONTH(B$1)+12-MONTH('Periodische Einnahmen'!$J30),'Periodische Einnahmen'!$I30)=0,B$1&gt;='Periodische Einnahmen'!$J30,B$1&lt;='Periodische Einnahmen'!$F30),'Periodische Einnahmen'!$D30,0),0)</f>
        <v>0</v>
      </c>
      <c r="C189" s="32">
        <f ca="1">IFERROR(IF(AND(MOD(MONTH(C$1)+12-MONTH('Periodische Einnahmen'!$J30),'Periodische Einnahmen'!$I30)=0,C$1&gt;='Periodische Einnahmen'!$J30,C$1&lt;='Periodische Einnahmen'!$F30),'Periodische Einnahmen'!$D30,0),0)</f>
        <v>0</v>
      </c>
      <c r="D189" s="32">
        <f ca="1">IFERROR(IF(AND(MOD(MONTH(D$1)+12-MONTH('Periodische Einnahmen'!$J30),'Periodische Einnahmen'!$I30)=0,D$1&gt;='Periodische Einnahmen'!$J30,D$1&lt;='Periodische Einnahmen'!$F30),'Periodische Einnahmen'!$D30,0),0)</f>
        <v>0</v>
      </c>
      <c r="E189" s="32">
        <f ca="1">IFERROR(IF(AND(MOD(MONTH(E$1)+12-MONTH('Periodische Einnahmen'!$J30),'Periodische Einnahmen'!$I30)=0,E$1&gt;='Periodische Einnahmen'!$J30,E$1&lt;='Periodische Einnahmen'!$F30),'Periodische Einnahmen'!$D30,0),0)</f>
        <v>0</v>
      </c>
      <c r="F189" s="32">
        <f ca="1">IFERROR(IF(AND(MOD(MONTH(F$1)+12-MONTH('Periodische Einnahmen'!$J30),'Periodische Einnahmen'!$I30)=0,F$1&gt;='Periodische Einnahmen'!$J30,F$1&lt;='Periodische Einnahmen'!$F30),'Periodische Einnahmen'!$D30,0),0)</f>
        <v>0</v>
      </c>
      <c r="G189" s="32">
        <f ca="1">IFERROR(IF(AND(MOD(MONTH(G$1)+12-MONTH('Periodische Einnahmen'!$J30),'Periodische Einnahmen'!$I30)=0,G$1&gt;='Periodische Einnahmen'!$J30,G$1&lt;='Periodische Einnahmen'!$F30),'Periodische Einnahmen'!$D30,0),0)</f>
        <v>0</v>
      </c>
      <c r="H189" s="32">
        <f ca="1">IFERROR(IF(AND(MOD(MONTH(H$1)+12-MONTH('Periodische Einnahmen'!$J30),'Periodische Einnahmen'!$I30)=0,H$1&gt;='Periodische Einnahmen'!$J30,H$1&lt;='Periodische Einnahmen'!$F30),'Periodische Einnahmen'!$D30,0),0)</f>
        <v>0</v>
      </c>
      <c r="I189" s="32">
        <f ca="1">IFERROR(IF(AND(MOD(MONTH(I$1)+12-MONTH('Periodische Einnahmen'!$J30),'Periodische Einnahmen'!$I30)=0,I$1&gt;='Periodische Einnahmen'!$J30,I$1&lt;='Periodische Einnahmen'!$F30),'Periodische Einnahmen'!$D30,0),0)</f>
        <v>0</v>
      </c>
      <c r="J189" s="32">
        <f ca="1">IFERROR(IF(AND(MOD(MONTH(J$1)+12-MONTH('Periodische Einnahmen'!$J30),'Periodische Einnahmen'!$I30)=0,J$1&gt;='Periodische Einnahmen'!$J30,J$1&lt;='Periodische Einnahmen'!$F30),'Periodische Einnahmen'!$D30,0),0)</f>
        <v>0</v>
      </c>
      <c r="K189" s="32">
        <f ca="1">IFERROR(IF(AND(MOD(MONTH(K$1)+12-MONTH('Periodische Einnahmen'!$J30),'Periodische Einnahmen'!$I30)=0,K$1&gt;='Periodische Einnahmen'!$J30,K$1&lt;='Periodische Einnahmen'!$F30),'Periodische Einnahmen'!$D30,0),0)</f>
        <v>0</v>
      </c>
      <c r="L189" s="32">
        <f ca="1">IFERROR(IF(AND(MOD(MONTH(L$1)+12-MONTH('Periodische Einnahmen'!$J30),'Periodische Einnahmen'!$I30)=0,L$1&gt;='Periodische Einnahmen'!$J30,L$1&lt;='Periodische Einnahmen'!$F30),'Periodische Einnahmen'!$D30,0),0)</f>
        <v>0</v>
      </c>
      <c r="M189" s="32">
        <f ca="1">IFERROR(IF(AND(MOD(MONTH(M$1)+12-MONTH('Periodische Einnahmen'!$J30),'Periodische Einnahmen'!$I30)=0,M$1&gt;='Periodische Einnahmen'!$J30,M$1&lt;='Periodische Einnahmen'!$F30),'Periodische Einnahmen'!$D30,0),0)</f>
        <v>0</v>
      </c>
      <c r="N189" s="32">
        <f ca="1">IFERROR(IF(AND(MOD(MONTH(N$1)+12-MONTH('Periodische Einnahmen'!$J30),'Periodische Einnahmen'!$I30)=0,N$1&gt;='Periodische Einnahmen'!$J30,N$1&lt;='Periodische Einnahmen'!$F30),'Periodische Einnahmen'!$D30,0),0)</f>
        <v>0</v>
      </c>
      <c r="O189" s="32">
        <f ca="1">IFERROR(IF(AND(MOD(MONTH(O$1)+12-MONTH('Periodische Einnahmen'!$J30),'Periodische Einnahmen'!$I30)=0,O$1&gt;='Periodische Einnahmen'!$J30,O$1&lt;='Periodische Einnahmen'!$F30),'Periodische Einnahmen'!$D30,0),0)</f>
        <v>0</v>
      </c>
      <c r="P189" s="32">
        <f ca="1">IFERROR(IF(AND(MOD(MONTH(P$1)+12-MONTH('Periodische Einnahmen'!$J30),'Periodische Einnahmen'!$I30)=0,P$1&gt;='Periodische Einnahmen'!$J30,P$1&lt;='Periodische Einnahmen'!$F30),'Periodische Einnahmen'!$D30,0),0)</f>
        <v>0</v>
      </c>
      <c r="Q189" s="32">
        <f ca="1">IFERROR(IF(AND(MOD(MONTH(Q$1)+12-MONTH('Periodische Einnahmen'!$J30),'Periodische Einnahmen'!$I30)=0,Q$1&gt;='Periodische Einnahmen'!$J30,Q$1&lt;='Periodische Einnahmen'!$F30),'Periodische Einnahmen'!$D30,0),0)</f>
        <v>0</v>
      </c>
      <c r="R189" s="32">
        <f ca="1">IFERROR(IF(AND(MOD(MONTH(R$1)+12-MONTH('Periodische Einnahmen'!$J30),'Periodische Einnahmen'!$I30)=0,R$1&gt;='Periodische Einnahmen'!$J30,R$1&lt;='Periodische Einnahmen'!$F30),'Periodische Einnahmen'!$D30,0),0)</f>
        <v>0</v>
      </c>
      <c r="S189" s="32">
        <f ca="1">IFERROR(IF(AND(MOD(MONTH(S$1)+12-MONTH('Periodische Einnahmen'!$J30),'Periodische Einnahmen'!$I30)=0,S$1&gt;='Periodische Einnahmen'!$J30,S$1&lt;='Periodische Einnahmen'!$F30),'Periodische Einnahmen'!$D30,0),0)</f>
        <v>0</v>
      </c>
      <c r="T189" s="32">
        <f ca="1">IFERROR(IF(AND(MOD(MONTH(T$1)+12-MONTH('Periodische Einnahmen'!$J30),'Periodische Einnahmen'!$I30)=0,T$1&gt;='Periodische Einnahmen'!$J30,T$1&lt;='Periodische Einnahmen'!$F30),'Periodische Einnahmen'!$D30,0),0)</f>
        <v>0</v>
      </c>
      <c r="U189" s="32">
        <f ca="1">IFERROR(IF(AND(MOD(MONTH(U$1)+12-MONTH('Periodische Einnahmen'!$J30),'Periodische Einnahmen'!$I30)=0,U$1&gt;='Periodische Einnahmen'!$J30,U$1&lt;='Periodische Einnahmen'!$F30),'Periodische Einnahmen'!$D30,0),0)</f>
        <v>0</v>
      </c>
      <c r="V189" s="32">
        <f ca="1">IFERROR(IF(AND(MOD(MONTH(V$1)+12-MONTH('Periodische Einnahmen'!$J30),'Periodische Einnahmen'!$I30)=0,V$1&gt;='Periodische Einnahmen'!$J30,V$1&lt;='Periodische Einnahmen'!$F30),'Periodische Einnahmen'!$D30,0),0)</f>
        <v>0</v>
      </c>
      <c r="W189" s="32">
        <f ca="1">IFERROR(IF(AND(MOD(MONTH(W$1)+12-MONTH('Periodische Einnahmen'!$J30),'Periodische Einnahmen'!$I30)=0,W$1&gt;='Periodische Einnahmen'!$J30,W$1&lt;='Periodische Einnahmen'!$F30),'Periodische Einnahmen'!$D30,0),0)</f>
        <v>0</v>
      </c>
      <c r="X189" s="32">
        <f ca="1">IFERROR(IF(AND(MOD(MONTH(X$1)+12-MONTH('Periodische Einnahmen'!$J30),'Periodische Einnahmen'!$I30)=0,X$1&gt;='Periodische Einnahmen'!$J30,X$1&lt;='Periodische Einnahmen'!$F30),'Periodische Einnahmen'!$D30,0),0)</f>
        <v>0</v>
      </c>
      <c r="Y189" s="32">
        <f ca="1">IFERROR(IF(AND(MOD(MONTH(Y$1)+12-MONTH('Periodische Einnahmen'!$J30),'Periodische Einnahmen'!$I30)=0,Y$1&gt;='Periodische Einnahmen'!$J30,Y$1&lt;='Periodische Einnahmen'!$F30),'Periodische Einnahmen'!$D30,0),0)</f>
        <v>0</v>
      </c>
      <c r="Z189" s="27">
        <f t="shared" ca="1" si="26"/>
        <v>0</v>
      </c>
      <c r="AA189" s="28">
        <f t="shared" ca="1" si="27"/>
        <v>0</v>
      </c>
    </row>
    <row r="190" spans="1:27">
      <c r="A190" s="31" t="str">
        <f>IF('Periodische Einnahmen'!A31&lt;&gt;"",'Periodische Einnahmen'!A31&amp;" ("&amp;'Periodische Einnahmen'!C31&amp;" "&amp;TEXT('Periodische Einnahmen'!D31,"0.00")&amp;" ab "&amp;TEXT('Periodische Einnahmen'!E31,"MMM/JJJJ")&amp;")","")</f>
        <v/>
      </c>
      <c r="B190" s="32">
        <f ca="1">IFERROR(IF(AND(MOD(MONTH(B$1)+12-MONTH('Periodische Einnahmen'!$J31),'Periodische Einnahmen'!$I31)=0,B$1&gt;='Periodische Einnahmen'!$J31,B$1&lt;='Periodische Einnahmen'!$F31),'Periodische Einnahmen'!$D31,0),0)</f>
        <v>0</v>
      </c>
      <c r="C190" s="32">
        <f ca="1">IFERROR(IF(AND(MOD(MONTH(C$1)+12-MONTH('Periodische Einnahmen'!$J31),'Periodische Einnahmen'!$I31)=0,C$1&gt;='Periodische Einnahmen'!$J31,C$1&lt;='Periodische Einnahmen'!$F31),'Periodische Einnahmen'!$D31,0),0)</f>
        <v>0</v>
      </c>
      <c r="D190" s="32">
        <f ca="1">IFERROR(IF(AND(MOD(MONTH(D$1)+12-MONTH('Periodische Einnahmen'!$J31),'Periodische Einnahmen'!$I31)=0,D$1&gt;='Periodische Einnahmen'!$J31,D$1&lt;='Periodische Einnahmen'!$F31),'Periodische Einnahmen'!$D31,0),0)</f>
        <v>0</v>
      </c>
      <c r="E190" s="32">
        <f ca="1">IFERROR(IF(AND(MOD(MONTH(E$1)+12-MONTH('Periodische Einnahmen'!$J31),'Periodische Einnahmen'!$I31)=0,E$1&gt;='Periodische Einnahmen'!$J31,E$1&lt;='Periodische Einnahmen'!$F31),'Periodische Einnahmen'!$D31,0),0)</f>
        <v>0</v>
      </c>
      <c r="F190" s="32">
        <f ca="1">IFERROR(IF(AND(MOD(MONTH(F$1)+12-MONTH('Periodische Einnahmen'!$J31),'Periodische Einnahmen'!$I31)=0,F$1&gt;='Periodische Einnahmen'!$J31,F$1&lt;='Periodische Einnahmen'!$F31),'Periodische Einnahmen'!$D31,0),0)</f>
        <v>0</v>
      </c>
      <c r="G190" s="32">
        <f ca="1">IFERROR(IF(AND(MOD(MONTH(G$1)+12-MONTH('Periodische Einnahmen'!$J31),'Periodische Einnahmen'!$I31)=0,G$1&gt;='Periodische Einnahmen'!$J31,G$1&lt;='Periodische Einnahmen'!$F31),'Periodische Einnahmen'!$D31,0),0)</f>
        <v>0</v>
      </c>
      <c r="H190" s="32">
        <f ca="1">IFERROR(IF(AND(MOD(MONTH(H$1)+12-MONTH('Periodische Einnahmen'!$J31),'Periodische Einnahmen'!$I31)=0,H$1&gt;='Periodische Einnahmen'!$J31,H$1&lt;='Periodische Einnahmen'!$F31),'Periodische Einnahmen'!$D31,0),0)</f>
        <v>0</v>
      </c>
      <c r="I190" s="32">
        <f ca="1">IFERROR(IF(AND(MOD(MONTH(I$1)+12-MONTH('Periodische Einnahmen'!$J31),'Periodische Einnahmen'!$I31)=0,I$1&gt;='Periodische Einnahmen'!$J31,I$1&lt;='Periodische Einnahmen'!$F31),'Periodische Einnahmen'!$D31,0),0)</f>
        <v>0</v>
      </c>
      <c r="J190" s="32">
        <f ca="1">IFERROR(IF(AND(MOD(MONTH(J$1)+12-MONTH('Periodische Einnahmen'!$J31),'Periodische Einnahmen'!$I31)=0,J$1&gt;='Periodische Einnahmen'!$J31,J$1&lt;='Periodische Einnahmen'!$F31),'Periodische Einnahmen'!$D31,0),0)</f>
        <v>0</v>
      </c>
      <c r="K190" s="32">
        <f ca="1">IFERROR(IF(AND(MOD(MONTH(K$1)+12-MONTH('Periodische Einnahmen'!$J31),'Periodische Einnahmen'!$I31)=0,K$1&gt;='Periodische Einnahmen'!$J31,K$1&lt;='Periodische Einnahmen'!$F31),'Periodische Einnahmen'!$D31,0),0)</f>
        <v>0</v>
      </c>
      <c r="L190" s="32">
        <f ca="1">IFERROR(IF(AND(MOD(MONTH(L$1)+12-MONTH('Periodische Einnahmen'!$J31),'Periodische Einnahmen'!$I31)=0,L$1&gt;='Periodische Einnahmen'!$J31,L$1&lt;='Periodische Einnahmen'!$F31),'Periodische Einnahmen'!$D31,0),0)</f>
        <v>0</v>
      </c>
      <c r="M190" s="32">
        <f ca="1">IFERROR(IF(AND(MOD(MONTH(M$1)+12-MONTH('Periodische Einnahmen'!$J31),'Periodische Einnahmen'!$I31)=0,M$1&gt;='Periodische Einnahmen'!$J31,M$1&lt;='Periodische Einnahmen'!$F31),'Periodische Einnahmen'!$D31,0),0)</f>
        <v>0</v>
      </c>
      <c r="N190" s="32">
        <f ca="1">IFERROR(IF(AND(MOD(MONTH(N$1)+12-MONTH('Periodische Einnahmen'!$J31),'Periodische Einnahmen'!$I31)=0,N$1&gt;='Periodische Einnahmen'!$J31,N$1&lt;='Periodische Einnahmen'!$F31),'Periodische Einnahmen'!$D31,0),0)</f>
        <v>0</v>
      </c>
      <c r="O190" s="32">
        <f ca="1">IFERROR(IF(AND(MOD(MONTH(O$1)+12-MONTH('Periodische Einnahmen'!$J31),'Periodische Einnahmen'!$I31)=0,O$1&gt;='Periodische Einnahmen'!$J31,O$1&lt;='Periodische Einnahmen'!$F31),'Periodische Einnahmen'!$D31,0),0)</f>
        <v>0</v>
      </c>
      <c r="P190" s="32">
        <f ca="1">IFERROR(IF(AND(MOD(MONTH(P$1)+12-MONTH('Periodische Einnahmen'!$J31),'Periodische Einnahmen'!$I31)=0,P$1&gt;='Periodische Einnahmen'!$J31,P$1&lt;='Periodische Einnahmen'!$F31),'Periodische Einnahmen'!$D31,0),0)</f>
        <v>0</v>
      </c>
      <c r="Q190" s="32">
        <f ca="1">IFERROR(IF(AND(MOD(MONTH(Q$1)+12-MONTH('Periodische Einnahmen'!$J31),'Periodische Einnahmen'!$I31)=0,Q$1&gt;='Periodische Einnahmen'!$J31,Q$1&lt;='Periodische Einnahmen'!$F31),'Periodische Einnahmen'!$D31,0),0)</f>
        <v>0</v>
      </c>
      <c r="R190" s="32">
        <f ca="1">IFERROR(IF(AND(MOD(MONTH(R$1)+12-MONTH('Periodische Einnahmen'!$J31),'Periodische Einnahmen'!$I31)=0,R$1&gt;='Periodische Einnahmen'!$J31,R$1&lt;='Periodische Einnahmen'!$F31),'Periodische Einnahmen'!$D31,0),0)</f>
        <v>0</v>
      </c>
      <c r="S190" s="32">
        <f ca="1">IFERROR(IF(AND(MOD(MONTH(S$1)+12-MONTH('Periodische Einnahmen'!$J31),'Periodische Einnahmen'!$I31)=0,S$1&gt;='Periodische Einnahmen'!$J31,S$1&lt;='Periodische Einnahmen'!$F31),'Periodische Einnahmen'!$D31,0),0)</f>
        <v>0</v>
      </c>
      <c r="T190" s="32">
        <f ca="1">IFERROR(IF(AND(MOD(MONTH(T$1)+12-MONTH('Periodische Einnahmen'!$J31),'Periodische Einnahmen'!$I31)=0,T$1&gt;='Periodische Einnahmen'!$J31,T$1&lt;='Periodische Einnahmen'!$F31),'Periodische Einnahmen'!$D31,0),0)</f>
        <v>0</v>
      </c>
      <c r="U190" s="32">
        <f ca="1">IFERROR(IF(AND(MOD(MONTH(U$1)+12-MONTH('Periodische Einnahmen'!$J31),'Periodische Einnahmen'!$I31)=0,U$1&gt;='Periodische Einnahmen'!$J31,U$1&lt;='Periodische Einnahmen'!$F31),'Periodische Einnahmen'!$D31,0),0)</f>
        <v>0</v>
      </c>
      <c r="V190" s="32">
        <f ca="1">IFERROR(IF(AND(MOD(MONTH(V$1)+12-MONTH('Periodische Einnahmen'!$J31),'Periodische Einnahmen'!$I31)=0,V$1&gt;='Periodische Einnahmen'!$J31,V$1&lt;='Periodische Einnahmen'!$F31),'Periodische Einnahmen'!$D31,0),0)</f>
        <v>0</v>
      </c>
      <c r="W190" s="32">
        <f ca="1">IFERROR(IF(AND(MOD(MONTH(W$1)+12-MONTH('Periodische Einnahmen'!$J31),'Periodische Einnahmen'!$I31)=0,W$1&gt;='Periodische Einnahmen'!$J31,W$1&lt;='Periodische Einnahmen'!$F31),'Periodische Einnahmen'!$D31,0),0)</f>
        <v>0</v>
      </c>
      <c r="X190" s="32">
        <f ca="1">IFERROR(IF(AND(MOD(MONTH(X$1)+12-MONTH('Periodische Einnahmen'!$J31),'Periodische Einnahmen'!$I31)=0,X$1&gt;='Periodische Einnahmen'!$J31,X$1&lt;='Periodische Einnahmen'!$F31),'Periodische Einnahmen'!$D31,0),0)</f>
        <v>0</v>
      </c>
      <c r="Y190" s="32">
        <f ca="1">IFERROR(IF(AND(MOD(MONTH(Y$1)+12-MONTH('Periodische Einnahmen'!$J31),'Periodische Einnahmen'!$I31)=0,Y$1&gt;='Periodische Einnahmen'!$J31,Y$1&lt;='Periodische Einnahmen'!$F31),'Periodische Einnahmen'!$D31,0),0)</f>
        <v>0</v>
      </c>
      <c r="Z190" s="27">
        <f t="shared" ca="1" si="26"/>
        <v>0</v>
      </c>
      <c r="AA190" s="28">
        <f t="shared" ca="1" si="27"/>
        <v>0</v>
      </c>
    </row>
    <row r="191" spans="1:27">
      <c r="A191" s="31" t="str">
        <f>IF('Periodische Einnahmen'!A32&lt;&gt;"",'Periodische Einnahmen'!A32&amp;" ("&amp;'Periodische Einnahmen'!C32&amp;" "&amp;TEXT('Periodische Einnahmen'!D32,"0.00")&amp;" ab "&amp;TEXT('Periodische Einnahmen'!E32,"MMM/JJJJ")&amp;")","")</f>
        <v/>
      </c>
      <c r="B191" s="32">
        <f ca="1">IFERROR(IF(AND(MOD(MONTH(B$1)+12-MONTH('Periodische Einnahmen'!$J32),'Periodische Einnahmen'!$I32)=0,B$1&gt;='Periodische Einnahmen'!$J32,B$1&lt;='Periodische Einnahmen'!$F32),'Periodische Einnahmen'!$D32,0),0)</f>
        <v>0</v>
      </c>
      <c r="C191" s="32">
        <f ca="1">IFERROR(IF(AND(MOD(MONTH(C$1)+12-MONTH('Periodische Einnahmen'!$J32),'Periodische Einnahmen'!$I32)=0,C$1&gt;='Periodische Einnahmen'!$J32,C$1&lt;='Periodische Einnahmen'!$F32),'Periodische Einnahmen'!$D32,0),0)</f>
        <v>0</v>
      </c>
      <c r="D191" s="32">
        <f ca="1">IFERROR(IF(AND(MOD(MONTH(D$1)+12-MONTH('Periodische Einnahmen'!$J32),'Periodische Einnahmen'!$I32)=0,D$1&gt;='Periodische Einnahmen'!$J32,D$1&lt;='Periodische Einnahmen'!$F32),'Periodische Einnahmen'!$D32,0),0)</f>
        <v>0</v>
      </c>
      <c r="E191" s="32">
        <f ca="1">IFERROR(IF(AND(MOD(MONTH(E$1)+12-MONTH('Periodische Einnahmen'!$J32),'Periodische Einnahmen'!$I32)=0,E$1&gt;='Periodische Einnahmen'!$J32,E$1&lt;='Periodische Einnahmen'!$F32),'Periodische Einnahmen'!$D32,0),0)</f>
        <v>0</v>
      </c>
      <c r="F191" s="32">
        <f ca="1">IFERROR(IF(AND(MOD(MONTH(F$1)+12-MONTH('Periodische Einnahmen'!$J32),'Periodische Einnahmen'!$I32)=0,F$1&gt;='Periodische Einnahmen'!$J32,F$1&lt;='Periodische Einnahmen'!$F32),'Periodische Einnahmen'!$D32,0),0)</f>
        <v>0</v>
      </c>
      <c r="G191" s="32">
        <f ca="1">IFERROR(IF(AND(MOD(MONTH(G$1)+12-MONTH('Periodische Einnahmen'!$J32),'Periodische Einnahmen'!$I32)=0,G$1&gt;='Periodische Einnahmen'!$J32,G$1&lt;='Periodische Einnahmen'!$F32),'Periodische Einnahmen'!$D32,0),0)</f>
        <v>0</v>
      </c>
      <c r="H191" s="32">
        <f ca="1">IFERROR(IF(AND(MOD(MONTH(H$1)+12-MONTH('Periodische Einnahmen'!$J32),'Periodische Einnahmen'!$I32)=0,H$1&gt;='Periodische Einnahmen'!$J32,H$1&lt;='Periodische Einnahmen'!$F32),'Periodische Einnahmen'!$D32,0),0)</f>
        <v>0</v>
      </c>
      <c r="I191" s="32">
        <f ca="1">IFERROR(IF(AND(MOD(MONTH(I$1)+12-MONTH('Periodische Einnahmen'!$J32),'Periodische Einnahmen'!$I32)=0,I$1&gt;='Periodische Einnahmen'!$J32,I$1&lt;='Periodische Einnahmen'!$F32),'Periodische Einnahmen'!$D32,0),0)</f>
        <v>0</v>
      </c>
      <c r="J191" s="32">
        <f ca="1">IFERROR(IF(AND(MOD(MONTH(J$1)+12-MONTH('Periodische Einnahmen'!$J32),'Periodische Einnahmen'!$I32)=0,J$1&gt;='Periodische Einnahmen'!$J32,J$1&lt;='Periodische Einnahmen'!$F32),'Periodische Einnahmen'!$D32,0),0)</f>
        <v>0</v>
      </c>
      <c r="K191" s="32">
        <f ca="1">IFERROR(IF(AND(MOD(MONTH(K$1)+12-MONTH('Periodische Einnahmen'!$J32),'Periodische Einnahmen'!$I32)=0,K$1&gt;='Periodische Einnahmen'!$J32,K$1&lt;='Periodische Einnahmen'!$F32),'Periodische Einnahmen'!$D32,0),0)</f>
        <v>0</v>
      </c>
      <c r="L191" s="32">
        <f ca="1">IFERROR(IF(AND(MOD(MONTH(L$1)+12-MONTH('Periodische Einnahmen'!$J32),'Periodische Einnahmen'!$I32)=0,L$1&gt;='Periodische Einnahmen'!$J32,L$1&lt;='Periodische Einnahmen'!$F32),'Periodische Einnahmen'!$D32,0),0)</f>
        <v>0</v>
      </c>
      <c r="M191" s="32">
        <f ca="1">IFERROR(IF(AND(MOD(MONTH(M$1)+12-MONTH('Periodische Einnahmen'!$J32),'Periodische Einnahmen'!$I32)=0,M$1&gt;='Periodische Einnahmen'!$J32,M$1&lt;='Periodische Einnahmen'!$F32),'Periodische Einnahmen'!$D32,0),0)</f>
        <v>0</v>
      </c>
      <c r="N191" s="32">
        <f ca="1">IFERROR(IF(AND(MOD(MONTH(N$1)+12-MONTH('Periodische Einnahmen'!$J32),'Periodische Einnahmen'!$I32)=0,N$1&gt;='Periodische Einnahmen'!$J32,N$1&lt;='Periodische Einnahmen'!$F32),'Periodische Einnahmen'!$D32,0),0)</f>
        <v>0</v>
      </c>
      <c r="O191" s="32">
        <f ca="1">IFERROR(IF(AND(MOD(MONTH(O$1)+12-MONTH('Periodische Einnahmen'!$J32),'Periodische Einnahmen'!$I32)=0,O$1&gt;='Periodische Einnahmen'!$J32,O$1&lt;='Periodische Einnahmen'!$F32),'Periodische Einnahmen'!$D32,0),0)</f>
        <v>0</v>
      </c>
      <c r="P191" s="32">
        <f ca="1">IFERROR(IF(AND(MOD(MONTH(P$1)+12-MONTH('Periodische Einnahmen'!$J32),'Periodische Einnahmen'!$I32)=0,P$1&gt;='Periodische Einnahmen'!$J32,P$1&lt;='Periodische Einnahmen'!$F32),'Periodische Einnahmen'!$D32,0),0)</f>
        <v>0</v>
      </c>
      <c r="Q191" s="32">
        <f ca="1">IFERROR(IF(AND(MOD(MONTH(Q$1)+12-MONTH('Periodische Einnahmen'!$J32),'Periodische Einnahmen'!$I32)=0,Q$1&gt;='Periodische Einnahmen'!$J32,Q$1&lt;='Periodische Einnahmen'!$F32),'Periodische Einnahmen'!$D32,0),0)</f>
        <v>0</v>
      </c>
      <c r="R191" s="32">
        <f ca="1">IFERROR(IF(AND(MOD(MONTH(R$1)+12-MONTH('Periodische Einnahmen'!$J32),'Periodische Einnahmen'!$I32)=0,R$1&gt;='Periodische Einnahmen'!$J32,R$1&lt;='Periodische Einnahmen'!$F32),'Periodische Einnahmen'!$D32,0),0)</f>
        <v>0</v>
      </c>
      <c r="S191" s="32">
        <f ca="1">IFERROR(IF(AND(MOD(MONTH(S$1)+12-MONTH('Periodische Einnahmen'!$J32),'Periodische Einnahmen'!$I32)=0,S$1&gt;='Periodische Einnahmen'!$J32,S$1&lt;='Periodische Einnahmen'!$F32),'Periodische Einnahmen'!$D32,0),0)</f>
        <v>0</v>
      </c>
      <c r="T191" s="32">
        <f ca="1">IFERROR(IF(AND(MOD(MONTH(T$1)+12-MONTH('Periodische Einnahmen'!$J32),'Periodische Einnahmen'!$I32)=0,T$1&gt;='Periodische Einnahmen'!$J32,T$1&lt;='Periodische Einnahmen'!$F32),'Periodische Einnahmen'!$D32,0),0)</f>
        <v>0</v>
      </c>
      <c r="U191" s="32">
        <f ca="1">IFERROR(IF(AND(MOD(MONTH(U$1)+12-MONTH('Periodische Einnahmen'!$J32),'Periodische Einnahmen'!$I32)=0,U$1&gt;='Periodische Einnahmen'!$J32,U$1&lt;='Periodische Einnahmen'!$F32),'Periodische Einnahmen'!$D32,0),0)</f>
        <v>0</v>
      </c>
      <c r="V191" s="32">
        <f ca="1">IFERROR(IF(AND(MOD(MONTH(V$1)+12-MONTH('Periodische Einnahmen'!$J32),'Periodische Einnahmen'!$I32)=0,V$1&gt;='Periodische Einnahmen'!$J32,V$1&lt;='Periodische Einnahmen'!$F32),'Periodische Einnahmen'!$D32,0),0)</f>
        <v>0</v>
      </c>
      <c r="W191" s="32">
        <f ca="1">IFERROR(IF(AND(MOD(MONTH(W$1)+12-MONTH('Periodische Einnahmen'!$J32),'Periodische Einnahmen'!$I32)=0,W$1&gt;='Periodische Einnahmen'!$J32,W$1&lt;='Periodische Einnahmen'!$F32),'Periodische Einnahmen'!$D32,0),0)</f>
        <v>0</v>
      </c>
      <c r="X191" s="32">
        <f ca="1">IFERROR(IF(AND(MOD(MONTH(X$1)+12-MONTH('Periodische Einnahmen'!$J32),'Periodische Einnahmen'!$I32)=0,X$1&gt;='Periodische Einnahmen'!$J32,X$1&lt;='Periodische Einnahmen'!$F32),'Periodische Einnahmen'!$D32,0),0)</f>
        <v>0</v>
      </c>
      <c r="Y191" s="32">
        <f ca="1">IFERROR(IF(AND(MOD(MONTH(Y$1)+12-MONTH('Periodische Einnahmen'!$J32),'Periodische Einnahmen'!$I32)=0,Y$1&gt;='Periodische Einnahmen'!$J32,Y$1&lt;='Periodische Einnahmen'!$F32),'Periodische Einnahmen'!$D32,0),0)</f>
        <v>0</v>
      </c>
      <c r="Z191" s="27">
        <f t="shared" ca="1" si="26"/>
        <v>0</v>
      </c>
      <c r="AA191" s="28">
        <f t="shared" ca="1" si="27"/>
        <v>0</v>
      </c>
    </row>
    <row r="192" spans="1:27">
      <c r="A192" s="31" t="str">
        <f>IF('Periodische Einnahmen'!A33&lt;&gt;"",'Periodische Einnahmen'!A33&amp;" ("&amp;'Periodische Einnahmen'!C33&amp;" "&amp;TEXT('Periodische Einnahmen'!D33,"0.00")&amp;" ab "&amp;TEXT('Periodische Einnahmen'!E33,"MMM/JJJJ")&amp;")","")</f>
        <v/>
      </c>
      <c r="B192" s="32">
        <f ca="1">IFERROR(IF(AND(MOD(MONTH(B$1)+12-MONTH('Periodische Einnahmen'!$J33),'Periodische Einnahmen'!$I33)=0,B$1&gt;='Periodische Einnahmen'!$J33,B$1&lt;='Periodische Einnahmen'!$F33),'Periodische Einnahmen'!$D33,0),0)</f>
        <v>0</v>
      </c>
      <c r="C192" s="32">
        <f ca="1">IFERROR(IF(AND(MOD(MONTH(C$1)+12-MONTH('Periodische Einnahmen'!$J33),'Periodische Einnahmen'!$I33)=0,C$1&gt;='Periodische Einnahmen'!$J33,C$1&lt;='Periodische Einnahmen'!$F33),'Periodische Einnahmen'!$D33,0),0)</f>
        <v>0</v>
      </c>
      <c r="D192" s="32">
        <f ca="1">IFERROR(IF(AND(MOD(MONTH(D$1)+12-MONTH('Periodische Einnahmen'!$J33),'Periodische Einnahmen'!$I33)=0,D$1&gt;='Periodische Einnahmen'!$J33,D$1&lt;='Periodische Einnahmen'!$F33),'Periodische Einnahmen'!$D33,0),0)</f>
        <v>0</v>
      </c>
      <c r="E192" s="32">
        <f ca="1">IFERROR(IF(AND(MOD(MONTH(E$1)+12-MONTH('Periodische Einnahmen'!$J33),'Periodische Einnahmen'!$I33)=0,E$1&gt;='Periodische Einnahmen'!$J33,E$1&lt;='Periodische Einnahmen'!$F33),'Periodische Einnahmen'!$D33,0),0)</f>
        <v>0</v>
      </c>
      <c r="F192" s="32">
        <f ca="1">IFERROR(IF(AND(MOD(MONTH(F$1)+12-MONTH('Periodische Einnahmen'!$J33),'Periodische Einnahmen'!$I33)=0,F$1&gt;='Periodische Einnahmen'!$J33,F$1&lt;='Periodische Einnahmen'!$F33),'Periodische Einnahmen'!$D33,0),0)</f>
        <v>0</v>
      </c>
      <c r="G192" s="32">
        <f ca="1">IFERROR(IF(AND(MOD(MONTH(G$1)+12-MONTH('Periodische Einnahmen'!$J33),'Periodische Einnahmen'!$I33)=0,G$1&gt;='Periodische Einnahmen'!$J33,G$1&lt;='Periodische Einnahmen'!$F33),'Periodische Einnahmen'!$D33,0),0)</f>
        <v>0</v>
      </c>
      <c r="H192" s="32">
        <f ca="1">IFERROR(IF(AND(MOD(MONTH(H$1)+12-MONTH('Periodische Einnahmen'!$J33),'Periodische Einnahmen'!$I33)=0,H$1&gt;='Periodische Einnahmen'!$J33,H$1&lt;='Periodische Einnahmen'!$F33),'Periodische Einnahmen'!$D33,0),0)</f>
        <v>0</v>
      </c>
      <c r="I192" s="32">
        <f ca="1">IFERROR(IF(AND(MOD(MONTH(I$1)+12-MONTH('Periodische Einnahmen'!$J33),'Periodische Einnahmen'!$I33)=0,I$1&gt;='Periodische Einnahmen'!$J33,I$1&lt;='Periodische Einnahmen'!$F33),'Periodische Einnahmen'!$D33,0),0)</f>
        <v>0</v>
      </c>
      <c r="J192" s="32">
        <f ca="1">IFERROR(IF(AND(MOD(MONTH(J$1)+12-MONTH('Periodische Einnahmen'!$J33),'Periodische Einnahmen'!$I33)=0,J$1&gt;='Periodische Einnahmen'!$J33,J$1&lt;='Periodische Einnahmen'!$F33),'Periodische Einnahmen'!$D33,0),0)</f>
        <v>0</v>
      </c>
      <c r="K192" s="32">
        <f ca="1">IFERROR(IF(AND(MOD(MONTH(K$1)+12-MONTH('Periodische Einnahmen'!$J33),'Periodische Einnahmen'!$I33)=0,K$1&gt;='Periodische Einnahmen'!$J33,K$1&lt;='Periodische Einnahmen'!$F33),'Periodische Einnahmen'!$D33,0),0)</f>
        <v>0</v>
      </c>
      <c r="L192" s="32">
        <f ca="1">IFERROR(IF(AND(MOD(MONTH(L$1)+12-MONTH('Periodische Einnahmen'!$J33),'Periodische Einnahmen'!$I33)=0,L$1&gt;='Periodische Einnahmen'!$J33,L$1&lt;='Periodische Einnahmen'!$F33),'Periodische Einnahmen'!$D33,0),0)</f>
        <v>0</v>
      </c>
      <c r="M192" s="32">
        <f ca="1">IFERROR(IF(AND(MOD(MONTH(M$1)+12-MONTH('Periodische Einnahmen'!$J33),'Periodische Einnahmen'!$I33)=0,M$1&gt;='Periodische Einnahmen'!$J33,M$1&lt;='Periodische Einnahmen'!$F33),'Periodische Einnahmen'!$D33,0),0)</f>
        <v>0</v>
      </c>
      <c r="N192" s="32">
        <f ca="1">IFERROR(IF(AND(MOD(MONTH(N$1)+12-MONTH('Periodische Einnahmen'!$J33),'Periodische Einnahmen'!$I33)=0,N$1&gt;='Periodische Einnahmen'!$J33,N$1&lt;='Periodische Einnahmen'!$F33),'Periodische Einnahmen'!$D33,0),0)</f>
        <v>0</v>
      </c>
      <c r="O192" s="32">
        <f ca="1">IFERROR(IF(AND(MOD(MONTH(O$1)+12-MONTH('Periodische Einnahmen'!$J33),'Periodische Einnahmen'!$I33)=0,O$1&gt;='Periodische Einnahmen'!$J33,O$1&lt;='Periodische Einnahmen'!$F33),'Periodische Einnahmen'!$D33,0),0)</f>
        <v>0</v>
      </c>
      <c r="P192" s="32">
        <f ca="1">IFERROR(IF(AND(MOD(MONTH(P$1)+12-MONTH('Periodische Einnahmen'!$J33),'Periodische Einnahmen'!$I33)=0,P$1&gt;='Periodische Einnahmen'!$J33,P$1&lt;='Periodische Einnahmen'!$F33),'Periodische Einnahmen'!$D33,0),0)</f>
        <v>0</v>
      </c>
      <c r="Q192" s="32">
        <f ca="1">IFERROR(IF(AND(MOD(MONTH(Q$1)+12-MONTH('Periodische Einnahmen'!$J33),'Periodische Einnahmen'!$I33)=0,Q$1&gt;='Periodische Einnahmen'!$J33,Q$1&lt;='Periodische Einnahmen'!$F33),'Periodische Einnahmen'!$D33,0),0)</f>
        <v>0</v>
      </c>
      <c r="R192" s="32">
        <f ca="1">IFERROR(IF(AND(MOD(MONTH(R$1)+12-MONTH('Periodische Einnahmen'!$J33),'Periodische Einnahmen'!$I33)=0,R$1&gt;='Periodische Einnahmen'!$J33,R$1&lt;='Periodische Einnahmen'!$F33),'Periodische Einnahmen'!$D33,0),0)</f>
        <v>0</v>
      </c>
      <c r="S192" s="32">
        <f ca="1">IFERROR(IF(AND(MOD(MONTH(S$1)+12-MONTH('Periodische Einnahmen'!$J33),'Periodische Einnahmen'!$I33)=0,S$1&gt;='Periodische Einnahmen'!$J33,S$1&lt;='Periodische Einnahmen'!$F33),'Periodische Einnahmen'!$D33,0),0)</f>
        <v>0</v>
      </c>
      <c r="T192" s="32">
        <f ca="1">IFERROR(IF(AND(MOD(MONTH(T$1)+12-MONTH('Periodische Einnahmen'!$J33),'Periodische Einnahmen'!$I33)=0,T$1&gt;='Periodische Einnahmen'!$J33,T$1&lt;='Periodische Einnahmen'!$F33),'Periodische Einnahmen'!$D33,0),0)</f>
        <v>0</v>
      </c>
      <c r="U192" s="32">
        <f ca="1">IFERROR(IF(AND(MOD(MONTH(U$1)+12-MONTH('Periodische Einnahmen'!$J33),'Periodische Einnahmen'!$I33)=0,U$1&gt;='Periodische Einnahmen'!$J33,U$1&lt;='Periodische Einnahmen'!$F33),'Periodische Einnahmen'!$D33,0),0)</f>
        <v>0</v>
      </c>
      <c r="V192" s="32">
        <f ca="1">IFERROR(IF(AND(MOD(MONTH(V$1)+12-MONTH('Periodische Einnahmen'!$J33),'Periodische Einnahmen'!$I33)=0,V$1&gt;='Periodische Einnahmen'!$J33,V$1&lt;='Periodische Einnahmen'!$F33),'Periodische Einnahmen'!$D33,0),0)</f>
        <v>0</v>
      </c>
      <c r="W192" s="32">
        <f ca="1">IFERROR(IF(AND(MOD(MONTH(W$1)+12-MONTH('Periodische Einnahmen'!$J33),'Periodische Einnahmen'!$I33)=0,W$1&gt;='Periodische Einnahmen'!$J33,W$1&lt;='Periodische Einnahmen'!$F33),'Periodische Einnahmen'!$D33,0),0)</f>
        <v>0</v>
      </c>
      <c r="X192" s="32">
        <f ca="1">IFERROR(IF(AND(MOD(MONTH(X$1)+12-MONTH('Periodische Einnahmen'!$J33),'Periodische Einnahmen'!$I33)=0,X$1&gt;='Periodische Einnahmen'!$J33,X$1&lt;='Periodische Einnahmen'!$F33),'Periodische Einnahmen'!$D33,0),0)</f>
        <v>0</v>
      </c>
      <c r="Y192" s="32">
        <f ca="1">IFERROR(IF(AND(MOD(MONTH(Y$1)+12-MONTH('Periodische Einnahmen'!$J33),'Periodische Einnahmen'!$I33)=0,Y$1&gt;='Periodische Einnahmen'!$J33,Y$1&lt;='Periodische Einnahmen'!$F33),'Periodische Einnahmen'!$D33,0),0)</f>
        <v>0</v>
      </c>
      <c r="Z192" s="27">
        <f t="shared" ca="1" si="26"/>
        <v>0</v>
      </c>
      <c r="AA192" s="28">
        <f t="shared" ca="1" si="27"/>
        <v>0</v>
      </c>
    </row>
    <row r="193" spans="1:27">
      <c r="A193" s="31" t="str">
        <f>IF('Periodische Einnahmen'!A34&lt;&gt;"",'Periodische Einnahmen'!A34&amp;" ("&amp;'Periodische Einnahmen'!C34&amp;" "&amp;TEXT('Periodische Einnahmen'!D34,"0.00")&amp;" ab "&amp;TEXT('Periodische Einnahmen'!E34,"MMM/JJJJ")&amp;")","")</f>
        <v/>
      </c>
      <c r="B193" s="32">
        <f ca="1">IFERROR(IF(AND(MOD(MONTH(B$1)+12-MONTH('Periodische Einnahmen'!$J34),'Periodische Einnahmen'!$I34)=0,B$1&gt;='Periodische Einnahmen'!$J34,B$1&lt;='Periodische Einnahmen'!$F34),'Periodische Einnahmen'!$D34,0),0)</f>
        <v>0</v>
      </c>
      <c r="C193" s="32">
        <f ca="1">IFERROR(IF(AND(MOD(MONTH(C$1)+12-MONTH('Periodische Einnahmen'!$J34),'Periodische Einnahmen'!$I34)=0,C$1&gt;='Periodische Einnahmen'!$J34,C$1&lt;='Periodische Einnahmen'!$F34),'Periodische Einnahmen'!$D34,0),0)</f>
        <v>0</v>
      </c>
      <c r="D193" s="32">
        <f ca="1">IFERROR(IF(AND(MOD(MONTH(D$1)+12-MONTH('Periodische Einnahmen'!$J34),'Periodische Einnahmen'!$I34)=0,D$1&gt;='Periodische Einnahmen'!$J34,D$1&lt;='Periodische Einnahmen'!$F34),'Periodische Einnahmen'!$D34,0),0)</f>
        <v>0</v>
      </c>
      <c r="E193" s="32">
        <f ca="1">IFERROR(IF(AND(MOD(MONTH(E$1)+12-MONTH('Periodische Einnahmen'!$J34),'Periodische Einnahmen'!$I34)=0,E$1&gt;='Periodische Einnahmen'!$J34,E$1&lt;='Periodische Einnahmen'!$F34),'Periodische Einnahmen'!$D34,0),0)</f>
        <v>0</v>
      </c>
      <c r="F193" s="32">
        <f ca="1">IFERROR(IF(AND(MOD(MONTH(F$1)+12-MONTH('Periodische Einnahmen'!$J34),'Periodische Einnahmen'!$I34)=0,F$1&gt;='Periodische Einnahmen'!$J34,F$1&lt;='Periodische Einnahmen'!$F34),'Periodische Einnahmen'!$D34,0),0)</f>
        <v>0</v>
      </c>
      <c r="G193" s="32">
        <f ca="1">IFERROR(IF(AND(MOD(MONTH(G$1)+12-MONTH('Periodische Einnahmen'!$J34),'Periodische Einnahmen'!$I34)=0,G$1&gt;='Periodische Einnahmen'!$J34,G$1&lt;='Periodische Einnahmen'!$F34),'Periodische Einnahmen'!$D34,0),0)</f>
        <v>0</v>
      </c>
      <c r="H193" s="32">
        <f ca="1">IFERROR(IF(AND(MOD(MONTH(H$1)+12-MONTH('Periodische Einnahmen'!$J34),'Periodische Einnahmen'!$I34)=0,H$1&gt;='Periodische Einnahmen'!$J34,H$1&lt;='Periodische Einnahmen'!$F34),'Periodische Einnahmen'!$D34,0),0)</f>
        <v>0</v>
      </c>
      <c r="I193" s="32">
        <f ca="1">IFERROR(IF(AND(MOD(MONTH(I$1)+12-MONTH('Periodische Einnahmen'!$J34),'Periodische Einnahmen'!$I34)=0,I$1&gt;='Periodische Einnahmen'!$J34,I$1&lt;='Periodische Einnahmen'!$F34),'Periodische Einnahmen'!$D34,0),0)</f>
        <v>0</v>
      </c>
      <c r="J193" s="32">
        <f ca="1">IFERROR(IF(AND(MOD(MONTH(J$1)+12-MONTH('Periodische Einnahmen'!$J34),'Periodische Einnahmen'!$I34)=0,J$1&gt;='Periodische Einnahmen'!$J34,J$1&lt;='Periodische Einnahmen'!$F34),'Periodische Einnahmen'!$D34,0),0)</f>
        <v>0</v>
      </c>
      <c r="K193" s="32">
        <f ca="1">IFERROR(IF(AND(MOD(MONTH(K$1)+12-MONTH('Periodische Einnahmen'!$J34),'Periodische Einnahmen'!$I34)=0,K$1&gt;='Periodische Einnahmen'!$J34,K$1&lt;='Periodische Einnahmen'!$F34),'Periodische Einnahmen'!$D34,0),0)</f>
        <v>0</v>
      </c>
      <c r="L193" s="32">
        <f ca="1">IFERROR(IF(AND(MOD(MONTH(L$1)+12-MONTH('Periodische Einnahmen'!$J34),'Periodische Einnahmen'!$I34)=0,L$1&gt;='Periodische Einnahmen'!$J34,L$1&lt;='Periodische Einnahmen'!$F34),'Periodische Einnahmen'!$D34,0),0)</f>
        <v>0</v>
      </c>
      <c r="M193" s="32">
        <f ca="1">IFERROR(IF(AND(MOD(MONTH(M$1)+12-MONTH('Periodische Einnahmen'!$J34),'Periodische Einnahmen'!$I34)=0,M$1&gt;='Periodische Einnahmen'!$J34,M$1&lt;='Periodische Einnahmen'!$F34),'Periodische Einnahmen'!$D34,0),0)</f>
        <v>0</v>
      </c>
      <c r="N193" s="32">
        <f ca="1">IFERROR(IF(AND(MOD(MONTH(N$1)+12-MONTH('Periodische Einnahmen'!$J34),'Periodische Einnahmen'!$I34)=0,N$1&gt;='Periodische Einnahmen'!$J34,N$1&lt;='Periodische Einnahmen'!$F34),'Periodische Einnahmen'!$D34,0),0)</f>
        <v>0</v>
      </c>
      <c r="O193" s="32">
        <f ca="1">IFERROR(IF(AND(MOD(MONTH(O$1)+12-MONTH('Periodische Einnahmen'!$J34),'Periodische Einnahmen'!$I34)=0,O$1&gt;='Periodische Einnahmen'!$J34,O$1&lt;='Periodische Einnahmen'!$F34),'Periodische Einnahmen'!$D34,0),0)</f>
        <v>0</v>
      </c>
      <c r="P193" s="32">
        <f ca="1">IFERROR(IF(AND(MOD(MONTH(P$1)+12-MONTH('Periodische Einnahmen'!$J34),'Periodische Einnahmen'!$I34)=0,P$1&gt;='Periodische Einnahmen'!$J34,P$1&lt;='Periodische Einnahmen'!$F34),'Periodische Einnahmen'!$D34,0),0)</f>
        <v>0</v>
      </c>
      <c r="Q193" s="32">
        <f ca="1">IFERROR(IF(AND(MOD(MONTH(Q$1)+12-MONTH('Periodische Einnahmen'!$J34),'Periodische Einnahmen'!$I34)=0,Q$1&gt;='Periodische Einnahmen'!$J34,Q$1&lt;='Periodische Einnahmen'!$F34),'Periodische Einnahmen'!$D34,0),0)</f>
        <v>0</v>
      </c>
      <c r="R193" s="32">
        <f ca="1">IFERROR(IF(AND(MOD(MONTH(R$1)+12-MONTH('Periodische Einnahmen'!$J34),'Periodische Einnahmen'!$I34)=0,R$1&gt;='Periodische Einnahmen'!$J34,R$1&lt;='Periodische Einnahmen'!$F34),'Periodische Einnahmen'!$D34,0),0)</f>
        <v>0</v>
      </c>
      <c r="S193" s="32">
        <f ca="1">IFERROR(IF(AND(MOD(MONTH(S$1)+12-MONTH('Periodische Einnahmen'!$J34),'Periodische Einnahmen'!$I34)=0,S$1&gt;='Periodische Einnahmen'!$J34,S$1&lt;='Periodische Einnahmen'!$F34),'Periodische Einnahmen'!$D34,0),0)</f>
        <v>0</v>
      </c>
      <c r="T193" s="32">
        <f ca="1">IFERROR(IF(AND(MOD(MONTH(T$1)+12-MONTH('Periodische Einnahmen'!$J34),'Periodische Einnahmen'!$I34)=0,T$1&gt;='Periodische Einnahmen'!$J34,T$1&lt;='Periodische Einnahmen'!$F34),'Periodische Einnahmen'!$D34,0),0)</f>
        <v>0</v>
      </c>
      <c r="U193" s="32">
        <f ca="1">IFERROR(IF(AND(MOD(MONTH(U$1)+12-MONTH('Periodische Einnahmen'!$J34),'Periodische Einnahmen'!$I34)=0,U$1&gt;='Periodische Einnahmen'!$J34,U$1&lt;='Periodische Einnahmen'!$F34),'Periodische Einnahmen'!$D34,0),0)</f>
        <v>0</v>
      </c>
      <c r="V193" s="32">
        <f ca="1">IFERROR(IF(AND(MOD(MONTH(V$1)+12-MONTH('Periodische Einnahmen'!$J34),'Periodische Einnahmen'!$I34)=0,V$1&gt;='Periodische Einnahmen'!$J34,V$1&lt;='Periodische Einnahmen'!$F34),'Periodische Einnahmen'!$D34,0),0)</f>
        <v>0</v>
      </c>
      <c r="W193" s="32">
        <f ca="1">IFERROR(IF(AND(MOD(MONTH(W$1)+12-MONTH('Periodische Einnahmen'!$J34),'Periodische Einnahmen'!$I34)=0,W$1&gt;='Periodische Einnahmen'!$J34,W$1&lt;='Periodische Einnahmen'!$F34),'Periodische Einnahmen'!$D34,0),0)</f>
        <v>0</v>
      </c>
      <c r="X193" s="32">
        <f ca="1">IFERROR(IF(AND(MOD(MONTH(X$1)+12-MONTH('Periodische Einnahmen'!$J34),'Periodische Einnahmen'!$I34)=0,X$1&gt;='Periodische Einnahmen'!$J34,X$1&lt;='Periodische Einnahmen'!$F34),'Periodische Einnahmen'!$D34,0),0)</f>
        <v>0</v>
      </c>
      <c r="Y193" s="32">
        <f ca="1">IFERROR(IF(AND(MOD(MONTH(Y$1)+12-MONTH('Periodische Einnahmen'!$J34),'Periodische Einnahmen'!$I34)=0,Y$1&gt;='Periodische Einnahmen'!$J34,Y$1&lt;='Periodische Einnahmen'!$F34),'Periodische Einnahmen'!$D34,0),0)</f>
        <v>0</v>
      </c>
      <c r="Z193" s="27">
        <f t="shared" ca="1" si="26"/>
        <v>0</v>
      </c>
      <c r="AA193" s="28">
        <f t="shared" ca="1" si="27"/>
        <v>0</v>
      </c>
    </row>
    <row r="194" spans="1:27">
      <c r="A194" s="31" t="str">
        <f>IF('Periodische Einnahmen'!A35&lt;&gt;"",'Periodische Einnahmen'!A35&amp;" ("&amp;'Periodische Einnahmen'!C35&amp;" "&amp;TEXT('Periodische Einnahmen'!D35,"0.00")&amp;" ab "&amp;TEXT('Periodische Einnahmen'!E35,"MMM/JJJJ")&amp;")","")</f>
        <v/>
      </c>
      <c r="B194" s="32">
        <f ca="1">IFERROR(IF(AND(MOD(MONTH(B$1)+12-MONTH('Periodische Einnahmen'!$J35),'Periodische Einnahmen'!$I35)=0,B$1&gt;='Periodische Einnahmen'!$J35,B$1&lt;='Periodische Einnahmen'!$F35),'Periodische Einnahmen'!$D35,0),0)</f>
        <v>0</v>
      </c>
      <c r="C194" s="32">
        <f ca="1">IFERROR(IF(AND(MOD(MONTH(C$1)+12-MONTH('Periodische Einnahmen'!$J35),'Periodische Einnahmen'!$I35)=0,C$1&gt;='Periodische Einnahmen'!$J35,C$1&lt;='Periodische Einnahmen'!$F35),'Periodische Einnahmen'!$D35,0),0)</f>
        <v>0</v>
      </c>
      <c r="D194" s="32">
        <f ca="1">IFERROR(IF(AND(MOD(MONTH(D$1)+12-MONTH('Periodische Einnahmen'!$J35),'Periodische Einnahmen'!$I35)=0,D$1&gt;='Periodische Einnahmen'!$J35,D$1&lt;='Periodische Einnahmen'!$F35),'Periodische Einnahmen'!$D35,0),0)</f>
        <v>0</v>
      </c>
      <c r="E194" s="32">
        <f ca="1">IFERROR(IF(AND(MOD(MONTH(E$1)+12-MONTH('Periodische Einnahmen'!$J35),'Periodische Einnahmen'!$I35)=0,E$1&gt;='Periodische Einnahmen'!$J35,E$1&lt;='Periodische Einnahmen'!$F35),'Periodische Einnahmen'!$D35,0),0)</f>
        <v>0</v>
      </c>
      <c r="F194" s="32">
        <f ca="1">IFERROR(IF(AND(MOD(MONTH(F$1)+12-MONTH('Periodische Einnahmen'!$J35),'Periodische Einnahmen'!$I35)=0,F$1&gt;='Periodische Einnahmen'!$J35,F$1&lt;='Periodische Einnahmen'!$F35),'Periodische Einnahmen'!$D35,0),0)</f>
        <v>0</v>
      </c>
      <c r="G194" s="32">
        <f ca="1">IFERROR(IF(AND(MOD(MONTH(G$1)+12-MONTH('Periodische Einnahmen'!$J35),'Periodische Einnahmen'!$I35)=0,G$1&gt;='Periodische Einnahmen'!$J35,G$1&lt;='Periodische Einnahmen'!$F35),'Periodische Einnahmen'!$D35,0),0)</f>
        <v>0</v>
      </c>
      <c r="H194" s="32">
        <f ca="1">IFERROR(IF(AND(MOD(MONTH(H$1)+12-MONTH('Periodische Einnahmen'!$J35),'Periodische Einnahmen'!$I35)=0,H$1&gt;='Periodische Einnahmen'!$J35,H$1&lt;='Periodische Einnahmen'!$F35),'Periodische Einnahmen'!$D35,0),0)</f>
        <v>0</v>
      </c>
      <c r="I194" s="32">
        <f ca="1">IFERROR(IF(AND(MOD(MONTH(I$1)+12-MONTH('Periodische Einnahmen'!$J35),'Periodische Einnahmen'!$I35)=0,I$1&gt;='Periodische Einnahmen'!$J35,I$1&lt;='Periodische Einnahmen'!$F35),'Periodische Einnahmen'!$D35,0),0)</f>
        <v>0</v>
      </c>
      <c r="J194" s="32">
        <f ca="1">IFERROR(IF(AND(MOD(MONTH(J$1)+12-MONTH('Periodische Einnahmen'!$J35),'Periodische Einnahmen'!$I35)=0,J$1&gt;='Periodische Einnahmen'!$J35,J$1&lt;='Periodische Einnahmen'!$F35),'Periodische Einnahmen'!$D35,0),0)</f>
        <v>0</v>
      </c>
      <c r="K194" s="32">
        <f ca="1">IFERROR(IF(AND(MOD(MONTH(K$1)+12-MONTH('Periodische Einnahmen'!$J35),'Periodische Einnahmen'!$I35)=0,K$1&gt;='Periodische Einnahmen'!$J35,K$1&lt;='Periodische Einnahmen'!$F35),'Periodische Einnahmen'!$D35,0),0)</f>
        <v>0</v>
      </c>
      <c r="L194" s="32">
        <f ca="1">IFERROR(IF(AND(MOD(MONTH(L$1)+12-MONTH('Periodische Einnahmen'!$J35),'Periodische Einnahmen'!$I35)=0,L$1&gt;='Periodische Einnahmen'!$J35,L$1&lt;='Periodische Einnahmen'!$F35),'Periodische Einnahmen'!$D35,0),0)</f>
        <v>0</v>
      </c>
      <c r="M194" s="32">
        <f ca="1">IFERROR(IF(AND(MOD(MONTH(M$1)+12-MONTH('Periodische Einnahmen'!$J35),'Periodische Einnahmen'!$I35)=0,M$1&gt;='Periodische Einnahmen'!$J35,M$1&lt;='Periodische Einnahmen'!$F35),'Periodische Einnahmen'!$D35,0),0)</f>
        <v>0</v>
      </c>
      <c r="N194" s="32">
        <f ca="1">IFERROR(IF(AND(MOD(MONTH(N$1)+12-MONTH('Periodische Einnahmen'!$J35),'Periodische Einnahmen'!$I35)=0,N$1&gt;='Periodische Einnahmen'!$J35,N$1&lt;='Periodische Einnahmen'!$F35),'Periodische Einnahmen'!$D35,0),0)</f>
        <v>0</v>
      </c>
      <c r="O194" s="32">
        <f ca="1">IFERROR(IF(AND(MOD(MONTH(O$1)+12-MONTH('Periodische Einnahmen'!$J35),'Periodische Einnahmen'!$I35)=0,O$1&gt;='Periodische Einnahmen'!$J35,O$1&lt;='Periodische Einnahmen'!$F35),'Periodische Einnahmen'!$D35,0),0)</f>
        <v>0</v>
      </c>
      <c r="P194" s="32">
        <f ca="1">IFERROR(IF(AND(MOD(MONTH(P$1)+12-MONTH('Periodische Einnahmen'!$J35),'Periodische Einnahmen'!$I35)=0,P$1&gt;='Periodische Einnahmen'!$J35,P$1&lt;='Periodische Einnahmen'!$F35),'Periodische Einnahmen'!$D35,0),0)</f>
        <v>0</v>
      </c>
      <c r="Q194" s="32">
        <f ca="1">IFERROR(IF(AND(MOD(MONTH(Q$1)+12-MONTH('Periodische Einnahmen'!$J35),'Periodische Einnahmen'!$I35)=0,Q$1&gt;='Periodische Einnahmen'!$J35,Q$1&lt;='Periodische Einnahmen'!$F35),'Periodische Einnahmen'!$D35,0),0)</f>
        <v>0</v>
      </c>
      <c r="R194" s="32">
        <f ca="1">IFERROR(IF(AND(MOD(MONTH(R$1)+12-MONTH('Periodische Einnahmen'!$J35),'Periodische Einnahmen'!$I35)=0,R$1&gt;='Periodische Einnahmen'!$J35,R$1&lt;='Periodische Einnahmen'!$F35),'Periodische Einnahmen'!$D35,0),0)</f>
        <v>0</v>
      </c>
      <c r="S194" s="32">
        <f ca="1">IFERROR(IF(AND(MOD(MONTH(S$1)+12-MONTH('Periodische Einnahmen'!$J35),'Periodische Einnahmen'!$I35)=0,S$1&gt;='Periodische Einnahmen'!$J35,S$1&lt;='Periodische Einnahmen'!$F35),'Periodische Einnahmen'!$D35,0),0)</f>
        <v>0</v>
      </c>
      <c r="T194" s="32">
        <f ca="1">IFERROR(IF(AND(MOD(MONTH(T$1)+12-MONTH('Periodische Einnahmen'!$J35),'Periodische Einnahmen'!$I35)=0,T$1&gt;='Periodische Einnahmen'!$J35,T$1&lt;='Periodische Einnahmen'!$F35),'Periodische Einnahmen'!$D35,0),0)</f>
        <v>0</v>
      </c>
      <c r="U194" s="32">
        <f ca="1">IFERROR(IF(AND(MOD(MONTH(U$1)+12-MONTH('Periodische Einnahmen'!$J35),'Periodische Einnahmen'!$I35)=0,U$1&gt;='Periodische Einnahmen'!$J35,U$1&lt;='Periodische Einnahmen'!$F35),'Periodische Einnahmen'!$D35,0),0)</f>
        <v>0</v>
      </c>
      <c r="V194" s="32">
        <f ca="1">IFERROR(IF(AND(MOD(MONTH(V$1)+12-MONTH('Periodische Einnahmen'!$J35),'Periodische Einnahmen'!$I35)=0,V$1&gt;='Periodische Einnahmen'!$J35,V$1&lt;='Periodische Einnahmen'!$F35),'Periodische Einnahmen'!$D35,0),0)</f>
        <v>0</v>
      </c>
      <c r="W194" s="32">
        <f ca="1">IFERROR(IF(AND(MOD(MONTH(W$1)+12-MONTH('Periodische Einnahmen'!$J35),'Periodische Einnahmen'!$I35)=0,W$1&gt;='Periodische Einnahmen'!$J35,W$1&lt;='Periodische Einnahmen'!$F35),'Periodische Einnahmen'!$D35,0),0)</f>
        <v>0</v>
      </c>
      <c r="X194" s="32">
        <f ca="1">IFERROR(IF(AND(MOD(MONTH(X$1)+12-MONTH('Periodische Einnahmen'!$J35),'Periodische Einnahmen'!$I35)=0,X$1&gt;='Periodische Einnahmen'!$J35,X$1&lt;='Periodische Einnahmen'!$F35),'Periodische Einnahmen'!$D35,0),0)</f>
        <v>0</v>
      </c>
      <c r="Y194" s="32">
        <f ca="1">IFERROR(IF(AND(MOD(MONTH(Y$1)+12-MONTH('Periodische Einnahmen'!$J35),'Periodische Einnahmen'!$I35)=0,Y$1&gt;='Periodische Einnahmen'!$J35,Y$1&lt;='Periodische Einnahmen'!$F35),'Periodische Einnahmen'!$D35,0),0)</f>
        <v>0</v>
      </c>
      <c r="Z194" s="27">
        <f t="shared" ca="1" si="26"/>
        <v>0</v>
      </c>
      <c r="AA194" s="28">
        <f t="shared" ca="1" si="27"/>
        <v>0</v>
      </c>
    </row>
    <row r="195" spans="1:27">
      <c r="A195" s="31" t="str">
        <f>IF('Periodische Einnahmen'!A36&lt;&gt;"",'Periodische Einnahmen'!A36&amp;" ("&amp;'Periodische Einnahmen'!C36&amp;" "&amp;TEXT('Periodische Einnahmen'!D36,"0.00")&amp;" ab "&amp;TEXT('Periodische Einnahmen'!E36,"MMM/JJJJ")&amp;")","")</f>
        <v/>
      </c>
      <c r="B195" s="32">
        <f ca="1">IFERROR(IF(AND(MOD(MONTH(B$1)+12-MONTH('Periodische Einnahmen'!$J36),'Periodische Einnahmen'!$I36)=0,B$1&gt;='Periodische Einnahmen'!$J36,B$1&lt;='Periodische Einnahmen'!$F36),'Periodische Einnahmen'!$D36,0),0)</f>
        <v>0</v>
      </c>
      <c r="C195" s="32">
        <f ca="1">IFERROR(IF(AND(MOD(MONTH(C$1)+12-MONTH('Periodische Einnahmen'!$J36),'Periodische Einnahmen'!$I36)=0,C$1&gt;='Periodische Einnahmen'!$J36,C$1&lt;='Periodische Einnahmen'!$F36),'Periodische Einnahmen'!$D36,0),0)</f>
        <v>0</v>
      </c>
      <c r="D195" s="32">
        <f ca="1">IFERROR(IF(AND(MOD(MONTH(D$1)+12-MONTH('Periodische Einnahmen'!$J36),'Periodische Einnahmen'!$I36)=0,D$1&gt;='Periodische Einnahmen'!$J36,D$1&lt;='Periodische Einnahmen'!$F36),'Periodische Einnahmen'!$D36,0),0)</f>
        <v>0</v>
      </c>
      <c r="E195" s="32">
        <f ca="1">IFERROR(IF(AND(MOD(MONTH(E$1)+12-MONTH('Periodische Einnahmen'!$J36),'Periodische Einnahmen'!$I36)=0,E$1&gt;='Periodische Einnahmen'!$J36,E$1&lt;='Periodische Einnahmen'!$F36),'Periodische Einnahmen'!$D36,0),0)</f>
        <v>0</v>
      </c>
      <c r="F195" s="32">
        <f ca="1">IFERROR(IF(AND(MOD(MONTH(F$1)+12-MONTH('Periodische Einnahmen'!$J36),'Periodische Einnahmen'!$I36)=0,F$1&gt;='Periodische Einnahmen'!$J36,F$1&lt;='Periodische Einnahmen'!$F36),'Periodische Einnahmen'!$D36,0),0)</f>
        <v>0</v>
      </c>
      <c r="G195" s="32">
        <f ca="1">IFERROR(IF(AND(MOD(MONTH(G$1)+12-MONTH('Periodische Einnahmen'!$J36),'Periodische Einnahmen'!$I36)=0,G$1&gt;='Periodische Einnahmen'!$J36,G$1&lt;='Periodische Einnahmen'!$F36),'Periodische Einnahmen'!$D36,0),0)</f>
        <v>0</v>
      </c>
      <c r="H195" s="32">
        <f ca="1">IFERROR(IF(AND(MOD(MONTH(H$1)+12-MONTH('Periodische Einnahmen'!$J36),'Periodische Einnahmen'!$I36)=0,H$1&gt;='Periodische Einnahmen'!$J36,H$1&lt;='Periodische Einnahmen'!$F36),'Periodische Einnahmen'!$D36,0),0)</f>
        <v>0</v>
      </c>
      <c r="I195" s="32">
        <f ca="1">IFERROR(IF(AND(MOD(MONTH(I$1)+12-MONTH('Periodische Einnahmen'!$J36),'Periodische Einnahmen'!$I36)=0,I$1&gt;='Periodische Einnahmen'!$J36,I$1&lt;='Periodische Einnahmen'!$F36),'Periodische Einnahmen'!$D36,0),0)</f>
        <v>0</v>
      </c>
      <c r="J195" s="32">
        <f ca="1">IFERROR(IF(AND(MOD(MONTH(J$1)+12-MONTH('Periodische Einnahmen'!$J36),'Periodische Einnahmen'!$I36)=0,J$1&gt;='Periodische Einnahmen'!$J36,J$1&lt;='Periodische Einnahmen'!$F36),'Periodische Einnahmen'!$D36,0),0)</f>
        <v>0</v>
      </c>
      <c r="K195" s="32">
        <f ca="1">IFERROR(IF(AND(MOD(MONTH(K$1)+12-MONTH('Periodische Einnahmen'!$J36),'Periodische Einnahmen'!$I36)=0,K$1&gt;='Periodische Einnahmen'!$J36,K$1&lt;='Periodische Einnahmen'!$F36),'Periodische Einnahmen'!$D36,0),0)</f>
        <v>0</v>
      </c>
      <c r="L195" s="32">
        <f ca="1">IFERROR(IF(AND(MOD(MONTH(L$1)+12-MONTH('Periodische Einnahmen'!$J36),'Periodische Einnahmen'!$I36)=0,L$1&gt;='Periodische Einnahmen'!$J36,L$1&lt;='Periodische Einnahmen'!$F36),'Periodische Einnahmen'!$D36,0),0)</f>
        <v>0</v>
      </c>
      <c r="M195" s="32">
        <f ca="1">IFERROR(IF(AND(MOD(MONTH(M$1)+12-MONTH('Periodische Einnahmen'!$J36),'Periodische Einnahmen'!$I36)=0,M$1&gt;='Periodische Einnahmen'!$J36,M$1&lt;='Periodische Einnahmen'!$F36),'Periodische Einnahmen'!$D36,0),0)</f>
        <v>0</v>
      </c>
      <c r="N195" s="32">
        <f ca="1">IFERROR(IF(AND(MOD(MONTH(N$1)+12-MONTH('Periodische Einnahmen'!$J36),'Periodische Einnahmen'!$I36)=0,N$1&gt;='Periodische Einnahmen'!$J36,N$1&lt;='Periodische Einnahmen'!$F36),'Periodische Einnahmen'!$D36,0),0)</f>
        <v>0</v>
      </c>
      <c r="O195" s="32">
        <f ca="1">IFERROR(IF(AND(MOD(MONTH(O$1)+12-MONTH('Periodische Einnahmen'!$J36),'Periodische Einnahmen'!$I36)=0,O$1&gt;='Periodische Einnahmen'!$J36,O$1&lt;='Periodische Einnahmen'!$F36),'Periodische Einnahmen'!$D36,0),0)</f>
        <v>0</v>
      </c>
      <c r="P195" s="32">
        <f ca="1">IFERROR(IF(AND(MOD(MONTH(P$1)+12-MONTH('Periodische Einnahmen'!$J36),'Periodische Einnahmen'!$I36)=0,P$1&gt;='Periodische Einnahmen'!$J36,P$1&lt;='Periodische Einnahmen'!$F36),'Periodische Einnahmen'!$D36,0),0)</f>
        <v>0</v>
      </c>
      <c r="Q195" s="32">
        <f ca="1">IFERROR(IF(AND(MOD(MONTH(Q$1)+12-MONTH('Periodische Einnahmen'!$J36),'Periodische Einnahmen'!$I36)=0,Q$1&gt;='Periodische Einnahmen'!$J36,Q$1&lt;='Periodische Einnahmen'!$F36),'Periodische Einnahmen'!$D36,0),0)</f>
        <v>0</v>
      </c>
      <c r="R195" s="32">
        <f ca="1">IFERROR(IF(AND(MOD(MONTH(R$1)+12-MONTH('Periodische Einnahmen'!$J36),'Periodische Einnahmen'!$I36)=0,R$1&gt;='Periodische Einnahmen'!$J36,R$1&lt;='Periodische Einnahmen'!$F36),'Periodische Einnahmen'!$D36,0),0)</f>
        <v>0</v>
      </c>
      <c r="S195" s="32">
        <f ca="1">IFERROR(IF(AND(MOD(MONTH(S$1)+12-MONTH('Periodische Einnahmen'!$J36),'Periodische Einnahmen'!$I36)=0,S$1&gt;='Periodische Einnahmen'!$J36,S$1&lt;='Periodische Einnahmen'!$F36),'Periodische Einnahmen'!$D36,0),0)</f>
        <v>0</v>
      </c>
      <c r="T195" s="32">
        <f ca="1">IFERROR(IF(AND(MOD(MONTH(T$1)+12-MONTH('Periodische Einnahmen'!$J36),'Periodische Einnahmen'!$I36)=0,T$1&gt;='Periodische Einnahmen'!$J36,T$1&lt;='Periodische Einnahmen'!$F36),'Periodische Einnahmen'!$D36,0),0)</f>
        <v>0</v>
      </c>
      <c r="U195" s="32">
        <f ca="1">IFERROR(IF(AND(MOD(MONTH(U$1)+12-MONTH('Periodische Einnahmen'!$J36),'Periodische Einnahmen'!$I36)=0,U$1&gt;='Periodische Einnahmen'!$J36,U$1&lt;='Periodische Einnahmen'!$F36),'Periodische Einnahmen'!$D36,0),0)</f>
        <v>0</v>
      </c>
      <c r="V195" s="32">
        <f ca="1">IFERROR(IF(AND(MOD(MONTH(V$1)+12-MONTH('Periodische Einnahmen'!$J36),'Periodische Einnahmen'!$I36)=0,V$1&gt;='Periodische Einnahmen'!$J36,V$1&lt;='Periodische Einnahmen'!$F36),'Periodische Einnahmen'!$D36,0),0)</f>
        <v>0</v>
      </c>
      <c r="W195" s="32">
        <f ca="1">IFERROR(IF(AND(MOD(MONTH(W$1)+12-MONTH('Periodische Einnahmen'!$J36),'Periodische Einnahmen'!$I36)=0,W$1&gt;='Periodische Einnahmen'!$J36,W$1&lt;='Periodische Einnahmen'!$F36),'Periodische Einnahmen'!$D36,0),0)</f>
        <v>0</v>
      </c>
      <c r="X195" s="32">
        <f ca="1">IFERROR(IF(AND(MOD(MONTH(X$1)+12-MONTH('Periodische Einnahmen'!$J36),'Periodische Einnahmen'!$I36)=0,X$1&gt;='Periodische Einnahmen'!$J36,X$1&lt;='Periodische Einnahmen'!$F36),'Periodische Einnahmen'!$D36,0),0)</f>
        <v>0</v>
      </c>
      <c r="Y195" s="32">
        <f ca="1">IFERROR(IF(AND(MOD(MONTH(Y$1)+12-MONTH('Periodische Einnahmen'!$J36),'Periodische Einnahmen'!$I36)=0,Y$1&gt;='Periodische Einnahmen'!$J36,Y$1&lt;='Periodische Einnahmen'!$F36),'Periodische Einnahmen'!$D36,0),0)</f>
        <v>0</v>
      </c>
      <c r="Z195" s="27">
        <f t="shared" ca="1" si="26"/>
        <v>0</v>
      </c>
      <c r="AA195" s="28">
        <f t="shared" ca="1" si="27"/>
        <v>0</v>
      </c>
    </row>
    <row r="196" spans="1:27">
      <c r="A196" s="31" t="str">
        <f>IF('Periodische Einnahmen'!A37&lt;&gt;"",'Periodische Einnahmen'!A37&amp;" ("&amp;'Periodische Einnahmen'!C37&amp;" "&amp;TEXT('Periodische Einnahmen'!D37,"0.00")&amp;" ab "&amp;TEXT('Periodische Einnahmen'!E37,"MMM/JJJJ")&amp;")","")</f>
        <v/>
      </c>
      <c r="B196" s="32">
        <f ca="1">IFERROR(IF(AND(MOD(MONTH(B$1)+12-MONTH('Periodische Einnahmen'!$J37),'Periodische Einnahmen'!$I37)=0,B$1&gt;='Periodische Einnahmen'!$J37,B$1&lt;='Periodische Einnahmen'!$F37),'Periodische Einnahmen'!$D37,0),0)</f>
        <v>0</v>
      </c>
      <c r="C196" s="32">
        <f ca="1">IFERROR(IF(AND(MOD(MONTH(C$1)+12-MONTH('Periodische Einnahmen'!$J37),'Periodische Einnahmen'!$I37)=0,C$1&gt;='Periodische Einnahmen'!$J37,C$1&lt;='Periodische Einnahmen'!$F37),'Periodische Einnahmen'!$D37,0),0)</f>
        <v>0</v>
      </c>
      <c r="D196" s="32">
        <f ca="1">IFERROR(IF(AND(MOD(MONTH(D$1)+12-MONTH('Periodische Einnahmen'!$J37),'Periodische Einnahmen'!$I37)=0,D$1&gt;='Periodische Einnahmen'!$J37,D$1&lt;='Periodische Einnahmen'!$F37),'Periodische Einnahmen'!$D37,0),0)</f>
        <v>0</v>
      </c>
      <c r="E196" s="32">
        <f ca="1">IFERROR(IF(AND(MOD(MONTH(E$1)+12-MONTH('Periodische Einnahmen'!$J37),'Periodische Einnahmen'!$I37)=0,E$1&gt;='Periodische Einnahmen'!$J37,E$1&lt;='Periodische Einnahmen'!$F37),'Periodische Einnahmen'!$D37,0),0)</f>
        <v>0</v>
      </c>
      <c r="F196" s="32">
        <f ca="1">IFERROR(IF(AND(MOD(MONTH(F$1)+12-MONTH('Periodische Einnahmen'!$J37),'Periodische Einnahmen'!$I37)=0,F$1&gt;='Periodische Einnahmen'!$J37,F$1&lt;='Periodische Einnahmen'!$F37),'Periodische Einnahmen'!$D37,0),0)</f>
        <v>0</v>
      </c>
      <c r="G196" s="32">
        <f ca="1">IFERROR(IF(AND(MOD(MONTH(G$1)+12-MONTH('Periodische Einnahmen'!$J37),'Periodische Einnahmen'!$I37)=0,G$1&gt;='Periodische Einnahmen'!$J37,G$1&lt;='Periodische Einnahmen'!$F37),'Periodische Einnahmen'!$D37,0),0)</f>
        <v>0</v>
      </c>
      <c r="H196" s="32">
        <f ca="1">IFERROR(IF(AND(MOD(MONTH(H$1)+12-MONTH('Periodische Einnahmen'!$J37),'Periodische Einnahmen'!$I37)=0,H$1&gt;='Periodische Einnahmen'!$J37,H$1&lt;='Periodische Einnahmen'!$F37),'Periodische Einnahmen'!$D37,0),0)</f>
        <v>0</v>
      </c>
      <c r="I196" s="32">
        <f ca="1">IFERROR(IF(AND(MOD(MONTH(I$1)+12-MONTH('Periodische Einnahmen'!$J37),'Periodische Einnahmen'!$I37)=0,I$1&gt;='Periodische Einnahmen'!$J37,I$1&lt;='Periodische Einnahmen'!$F37),'Periodische Einnahmen'!$D37,0),0)</f>
        <v>0</v>
      </c>
      <c r="J196" s="32">
        <f ca="1">IFERROR(IF(AND(MOD(MONTH(J$1)+12-MONTH('Periodische Einnahmen'!$J37),'Periodische Einnahmen'!$I37)=0,J$1&gt;='Periodische Einnahmen'!$J37,J$1&lt;='Periodische Einnahmen'!$F37),'Periodische Einnahmen'!$D37,0),0)</f>
        <v>0</v>
      </c>
      <c r="K196" s="32">
        <f ca="1">IFERROR(IF(AND(MOD(MONTH(K$1)+12-MONTH('Periodische Einnahmen'!$J37),'Periodische Einnahmen'!$I37)=0,K$1&gt;='Periodische Einnahmen'!$J37,K$1&lt;='Periodische Einnahmen'!$F37),'Periodische Einnahmen'!$D37,0),0)</f>
        <v>0</v>
      </c>
      <c r="L196" s="32">
        <f ca="1">IFERROR(IF(AND(MOD(MONTH(L$1)+12-MONTH('Periodische Einnahmen'!$J37),'Periodische Einnahmen'!$I37)=0,L$1&gt;='Periodische Einnahmen'!$J37,L$1&lt;='Periodische Einnahmen'!$F37),'Periodische Einnahmen'!$D37,0),0)</f>
        <v>0</v>
      </c>
      <c r="M196" s="32">
        <f ca="1">IFERROR(IF(AND(MOD(MONTH(M$1)+12-MONTH('Periodische Einnahmen'!$J37),'Periodische Einnahmen'!$I37)=0,M$1&gt;='Periodische Einnahmen'!$J37,M$1&lt;='Periodische Einnahmen'!$F37),'Periodische Einnahmen'!$D37,0),0)</f>
        <v>0</v>
      </c>
      <c r="N196" s="32">
        <f ca="1">IFERROR(IF(AND(MOD(MONTH(N$1)+12-MONTH('Periodische Einnahmen'!$J37),'Periodische Einnahmen'!$I37)=0,N$1&gt;='Periodische Einnahmen'!$J37,N$1&lt;='Periodische Einnahmen'!$F37),'Periodische Einnahmen'!$D37,0),0)</f>
        <v>0</v>
      </c>
      <c r="O196" s="32">
        <f ca="1">IFERROR(IF(AND(MOD(MONTH(O$1)+12-MONTH('Periodische Einnahmen'!$J37),'Periodische Einnahmen'!$I37)=0,O$1&gt;='Periodische Einnahmen'!$J37,O$1&lt;='Periodische Einnahmen'!$F37),'Periodische Einnahmen'!$D37,0),0)</f>
        <v>0</v>
      </c>
      <c r="P196" s="32">
        <f ca="1">IFERROR(IF(AND(MOD(MONTH(P$1)+12-MONTH('Periodische Einnahmen'!$J37),'Periodische Einnahmen'!$I37)=0,P$1&gt;='Periodische Einnahmen'!$J37,P$1&lt;='Periodische Einnahmen'!$F37),'Periodische Einnahmen'!$D37,0),0)</f>
        <v>0</v>
      </c>
      <c r="Q196" s="32">
        <f ca="1">IFERROR(IF(AND(MOD(MONTH(Q$1)+12-MONTH('Periodische Einnahmen'!$J37),'Periodische Einnahmen'!$I37)=0,Q$1&gt;='Periodische Einnahmen'!$J37,Q$1&lt;='Periodische Einnahmen'!$F37),'Periodische Einnahmen'!$D37,0),0)</f>
        <v>0</v>
      </c>
      <c r="R196" s="32">
        <f ca="1">IFERROR(IF(AND(MOD(MONTH(R$1)+12-MONTH('Periodische Einnahmen'!$J37),'Periodische Einnahmen'!$I37)=0,R$1&gt;='Periodische Einnahmen'!$J37,R$1&lt;='Periodische Einnahmen'!$F37),'Periodische Einnahmen'!$D37,0),0)</f>
        <v>0</v>
      </c>
      <c r="S196" s="32">
        <f ca="1">IFERROR(IF(AND(MOD(MONTH(S$1)+12-MONTH('Periodische Einnahmen'!$J37),'Periodische Einnahmen'!$I37)=0,S$1&gt;='Periodische Einnahmen'!$J37,S$1&lt;='Periodische Einnahmen'!$F37),'Periodische Einnahmen'!$D37,0),0)</f>
        <v>0</v>
      </c>
      <c r="T196" s="32">
        <f ca="1">IFERROR(IF(AND(MOD(MONTH(T$1)+12-MONTH('Periodische Einnahmen'!$J37),'Periodische Einnahmen'!$I37)=0,T$1&gt;='Periodische Einnahmen'!$J37,T$1&lt;='Periodische Einnahmen'!$F37),'Periodische Einnahmen'!$D37,0),0)</f>
        <v>0</v>
      </c>
      <c r="U196" s="32">
        <f ca="1">IFERROR(IF(AND(MOD(MONTH(U$1)+12-MONTH('Periodische Einnahmen'!$J37),'Periodische Einnahmen'!$I37)=0,U$1&gt;='Periodische Einnahmen'!$J37,U$1&lt;='Periodische Einnahmen'!$F37),'Periodische Einnahmen'!$D37,0),0)</f>
        <v>0</v>
      </c>
      <c r="V196" s="32">
        <f ca="1">IFERROR(IF(AND(MOD(MONTH(V$1)+12-MONTH('Periodische Einnahmen'!$J37),'Periodische Einnahmen'!$I37)=0,V$1&gt;='Periodische Einnahmen'!$J37,V$1&lt;='Periodische Einnahmen'!$F37),'Periodische Einnahmen'!$D37,0),0)</f>
        <v>0</v>
      </c>
      <c r="W196" s="32">
        <f ca="1">IFERROR(IF(AND(MOD(MONTH(W$1)+12-MONTH('Periodische Einnahmen'!$J37),'Periodische Einnahmen'!$I37)=0,W$1&gt;='Periodische Einnahmen'!$J37,W$1&lt;='Periodische Einnahmen'!$F37),'Periodische Einnahmen'!$D37,0),0)</f>
        <v>0</v>
      </c>
      <c r="X196" s="32">
        <f ca="1">IFERROR(IF(AND(MOD(MONTH(X$1)+12-MONTH('Periodische Einnahmen'!$J37),'Periodische Einnahmen'!$I37)=0,X$1&gt;='Periodische Einnahmen'!$J37,X$1&lt;='Periodische Einnahmen'!$F37),'Periodische Einnahmen'!$D37,0),0)</f>
        <v>0</v>
      </c>
      <c r="Y196" s="32">
        <f ca="1">IFERROR(IF(AND(MOD(MONTH(Y$1)+12-MONTH('Periodische Einnahmen'!$J37),'Periodische Einnahmen'!$I37)=0,Y$1&gt;='Periodische Einnahmen'!$J37,Y$1&lt;='Periodische Einnahmen'!$F37),'Periodische Einnahmen'!$D37,0),0)</f>
        <v>0</v>
      </c>
      <c r="Z196" s="27">
        <f t="shared" ca="1" si="26"/>
        <v>0</v>
      </c>
      <c r="AA196" s="28">
        <f t="shared" ca="1" si="27"/>
        <v>0</v>
      </c>
    </row>
    <row r="197" spans="1:27">
      <c r="A197" s="31" t="str">
        <f>IF('Periodische Einnahmen'!A38&lt;&gt;"",'Periodische Einnahmen'!A38&amp;" ("&amp;'Periodische Einnahmen'!C38&amp;" "&amp;TEXT('Periodische Einnahmen'!D38,"0.00")&amp;" ab "&amp;TEXT('Periodische Einnahmen'!E38,"MMM/JJJJ")&amp;")","")</f>
        <v/>
      </c>
      <c r="B197" s="32">
        <f ca="1">IFERROR(IF(AND(MOD(MONTH(B$1)+12-MONTH('Periodische Einnahmen'!$J38),'Periodische Einnahmen'!$I38)=0,B$1&gt;='Periodische Einnahmen'!$J38,B$1&lt;='Periodische Einnahmen'!$F38),'Periodische Einnahmen'!$D38,0),0)</f>
        <v>0</v>
      </c>
      <c r="C197" s="32">
        <f ca="1">IFERROR(IF(AND(MOD(MONTH(C$1)+12-MONTH('Periodische Einnahmen'!$J38),'Periodische Einnahmen'!$I38)=0,C$1&gt;='Periodische Einnahmen'!$J38,C$1&lt;='Periodische Einnahmen'!$F38),'Periodische Einnahmen'!$D38,0),0)</f>
        <v>0</v>
      </c>
      <c r="D197" s="32">
        <f ca="1">IFERROR(IF(AND(MOD(MONTH(D$1)+12-MONTH('Periodische Einnahmen'!$J38),'Periodische Einnahmen'!$I38)=0,D$1&gt;='Periodische Einnahmen'!$J38,D$1&lt;='Periodische Einnahmen'!$F38),'Periodische Einnahmen'!$D38,0),0)</f>
        <v>0</v>
      </c>
      <c r="E197" s="32">
        <f ca="1">IFERROR(IF(AND(MOD(MONTH(E$1)+12-MONTH('Periodische Einnahmen'!$J38),'Periodische Einnahmen'!$I38)=0,E$1&gt;='Periodische Einnahmen'!$J38,E$1&lt;='Periodische Einnahmen'!$F38),'Periodische Einnahmen'!$D38,0),0)</f>
        <v>0</v>
      </c>
      <c r="F197" s="32">
        <f ca="1">IFERROR(IF(AND(MOD(MONTH(F$1)+12-MONTH('Periodische Einnahmen'!$J38),'Periodische Einnahmen'!$I38)=0,F$1&gt;='Periodische Einnahmen'!$J38,F$1&lt;='Periodische Einnahmen'!$F38),'Periodische Einnahmen'!$D38,0),0)</f>
        <v>0</v>
      </c>
      <c r="G197" s="32">
        <f ca="1">IFERROR(IF(AND(MOD(MONTH(G$1)+12-MONTH('Periodische Einnahmen'!$J38),'Periodische Einnahmen'!$I38)=0,G$1&gt;='Periodische Einnahmen'!$J38,G$1&lt;='Periodische Einnahmen'!$F38),'Periodische Einnahmen'!$D38,0),0)</f>
        <v>0</v>
      </c>
      <c r="H197" s="32">
        <f ca="1">IFERROR(IF(AND(MOD(MONTH(H$1)+12-MONTH('Periodische Einnahmen'!$J38),'Periodische Einnahmen'!$I38)=0,H$1&gt;='Periodische Einnahmen'!$J38,H$1&lt;='Periodische Einnahmen'!$F38),'Periodische Einnahmen'!$D38,0),0)</f>
        <v>0</v>
      </c>
      <c r="I197" s="32">
        <f ca="1">IFERROR(IF(AND(MOD(MONTH(I$1)+12-MONTH('Periodische Einnahmen'!$J38),'Periodische Einnahmen'!$I38)=0,I$1&gt;='Periodische Einnahmen'!$J38,I$1&lt;='Periodische Einnahmen'!$F38),'Periodische Einnahmen'!$D38,0),0)</f>
        <v>0</v>
      </c>
      <c r="J197" s="32">
        <f ca="1">IFERROR(IF(AND(MOD(MONTH(J$1)+12-MONTH('Periodische Einnahmen'!$J38),'Periodische Einnahmen'!$I38)=0,J$1&gt;='Periodische Einnahmen'!$J38,J$1&lt;='Periodische Einnahmen'!$F38),'Periodische Einnahmen'!$D38,0),0)</f>
        <v>0</v>
      </c>
      <c r="K197" s="32">
        <f ca="1">IFERROR(IF(AND(MOD(MONTH(K$1)+12-MONTH('Periodische Einnahmen'!$J38),'Periodische Einnahmen'!$I38)=0,K$1&gt;='Periodische Einnahmen'!$J38,K$1&lt;='Periodische Einnahmen'!$F38),'Periodische Einnahmen'!$D38,0),0)</f>
        <v>0</v>
      </c>
      <c r="L197" s="32">
        <f ca="1">IFERROR(IF(AND(MOD(MONTH(L$1)+12-MONTH('Periodische Einnahmen'!$J38),'Periodische Einnahmen'!$I38)=0,L$1&gt;='Periodische Einnahmen'!$J38,L$1&lt;='Periodische Einnahmen'!$F38),'Periodische Einnahmen'!$D38,0),0)</f>
        <v>0</v>
      </c>
      <c r="M197" s="32">
        <f ca="1">IFERROR(IF(AND(MOD(MONTH(M$1)+12-MONTH('Periodische Einnahmen'!$J38),'Periodische Einnahmen'!$I38)=0,M$1&gt;='Periodische Einnahmen'!$J38,M$1&lt;='Periodische Einnahmen'!$F38),'Periodische Einnahmen'!$D38,0),0)</f>
        <v>0</v>
      </c>
      <c r="N197" s="32">
        <f ca="1">IFERROR(IF(AND(MOD(MONTH(N$1)+12-MONTH('Periodische Einnahmen'!$J38),'Periodische Einnahmen'!$I38)=0,N$1&gt;='Periodische Einnahmen'!$J38,N$1&lt;='Periodische Einnahmen'!$F38),'Periodische Einnahmen'!$D38,0),0)</f>
        <v>0</v>
      </c>
      <c r="O197" s="32">
        <f ca="1">IFERROR(IF(AND(MOD(MONTH(O$1)+12-MONTH('Periodische Einnahmen'!$J38),'Periodische Einnahmen'!$I38)=0,O$1&gt;='Periodische Einnahmen'!$J38,O$1&lt;='Periodische Einnahmen'!$F38),'Periodische Einnahmen'!$D38,0),0)</f>
        <v>0</v>
      </c>
      <c r="P197" s="32">
        <f ca="1">IFERROR(IF(AND(MOD(MONTH(P$1)+12-MONTH('Periodische Einnahmen'!$J38),'Periodische Einnahmen'!$I38)=0,P$1&gt;='Periodische Einnahmen'!$J38,P$1&lt;='Periodische Einnahmen'!$F38),'Periodische Einnahmen'!$D38,0),0)</f>
        <v>0</v>
      </c>
      <c r="Q197" s="32">
        <f ca="1">IFERROR(IF(AND(MOD(MONTH(Q$1)+12-MONTH('Periodische Einnahmen'!$J38),'Periodische Einnahmen'!$I38)=0,Q$1&gt;='Periodische Einnahmen'!$J38,Q$1&lt;='Periodische Einnahmen'!$F38),'Periodische Einnahmen'!$D38,0),0)</f>
        <v>0</v>
      </c>
      <c r="R197" s="32">
        <f ca="1">IFERROR(IF(AND(MOD(MONTH(R$1)+12-MONTH('Periodische Einnahmen'!$J38),'Periodische Einnahmen'!$I38)=0,R$1&gt;='Periodische Einnahmen'!$J38,R$1&lt;='Periodische Einnahmen'!$F38),'Periodische Einnahmen'!$D38,0),0)</f>
        <v>0</v>
      </c>
      <c r="S197" s="32">
        <f ca="1">IFERROR(IF(AND(MOD(MONTH(S$1)+12-MONTH('Periodische Einnahmen'!$J38),'Periodische Einnahmen'!$I38)=0,S$1&gt;='Periodische Einnahmen'!$J38,S$1&lt;='Periodische Einnahmen'!$F38),'Periodische Einnahmen'!$D38,0),0)</f>
        <v>0</v>
      </c>
      <c r="T197" s="32">
        <f ca="1">IFERROR(IF(AND(MOD(MONTH(T$1)+12-MONTH('Periodische Einnahmen'!$J38),'Periodische Einnahmen'!$I38)=0,T$1&gt;='Periodische Einnahmen'!$J38,T$1&lt;='Periodische Einnahmen'!$F38),'Periodische Einnahmen'!$D38,0),0)</f>
        <v>0</v>
      </c>
      <c r="U197" s="32">
        <f ca="1">IFERROR(IF(AND(MOD(MONTH(U$1)+12-MONTH('Periodische Einnahmen'!$J38),'Periodische Einnahmen'!$I38)=0,U$1&gt;='Periodische Einnahmen'!$J38,U$1&lt;='Periodische Einnahmen'!$F38),'Periodische Einnahmen'!$D38,0),0)</f>
        <v>0</v>
      </c>
      <c r="V197" s="32">
        <f ca="1">IFERROR(IF(AND(MOD(MONTH(V$1)+12-MONTH('Periodische Einnahmen'!$J38),'Periodische Einnahmen'!$I38)=0,V$1&gt;='Periodische Einnahmen'!$J38,V$1&lt;='Periodische Einnahmen'!$F38),'Periodische Einnahmen'!$D38,0),0)</f>
        <v>0</v>
      </c>
      <c r="W197" s="32">
        <f ca="1">IFERROR(IF(AND(MOD(MONTH(W$1)+12-MONTH('Periodische Einnahmen'!$J38),'Periodische Einnahmen'!$I38)=0,W$1&gt;='Periodische Einnahmen'!$J38,W$1&lt;='Periodische Einnahmen'!$F38),'Periodische Einnahmen'!$D38,0),0)</f>
        <v>0</v>
      </c>
      <c r="X197" s="32">
        <f ca="1">IFERROR(IF(AND(MOD(MONTH(X$1)+12-MONTH('Periodische Einnahmen'!$J38),'Periodische Einnahmen'!$I38)=0,X$1&gt;='Periodische Einnahmen'!$J38,X$1&lt;='Periodische Einnahmen'!$F38),'Periodische Einnahmen'!$D38,0),0)</f>
        <v>0</v>
      </c>
      <c r="Y197" s="32">
        <f ca="1">IFERROR(IF(AND(MOD(MONTH(Y$1)+12-MONTH('Periodische Einnahmen'!$J38),'Periodische Einnahmen'!$I38)=0,Y$1&gt;='Periodische Einnahmen'!$J38,Y$1&lt;='Periodische Einnahmen'!$F38),'Periodische Einnahmen'!$D38,0),0)</f>
        <v>0</v>
      </c>
      <c r="Z197" s="27">
        <f t="shared" ca="1" si="26"/>
        <v>0</v>
      </c>
      <c r="AA197" s="28">
        <f t="shared" ca="1" si="27"/>
        <v>0</v>
      </c>
    </row>
    <row r="198" spans="1:27">
      <c r="A198" s="31" t="str">
        <f>IF('Periodische Einnahmen'!A39&lt;&gt;"",'Periodische Einnahmen'!A39&amp;" ("&amp;'Periodische Einnahmen'!C39&amp;" "&amp;TEXT('Periodische Einnahmen'!D39,"0.00")&amp;" ab "&amp;TEXT('Periodische Einnahmen'!E39,"MMM/JJJJ")&amp;")","")</f>
        <v/>
      </c>
      <c r="B198" s="32">
        <f ca="1">IFERROR(IF(AND(MOD(MONTH(B$1)+12-MONTH('Periodische Einnahmen'!$J39),'Periodische Einnahmen'!$I39)=0,B$1&gt;='Periodische Einnahmen'!$J39,B$1&lt;='Periodische Einnahmen'!$F39),'Periodische Einnahmen'!$D39,0),0)</f>
        <v>0</v>
      </c>
      <c r="C198" s="32">
        <f ca="1">IFERROR(IF(AND(MOD(MONTH(C$1)+12-MONTH('Periodische Einnahmen'!$J39),'Periodische Einnahmen'!$I39)=0,C$1&gt;='Periodische Einnahmen'!$J39,C$1&lt;='Periodische Einnahmen'!$F39),'Periodische Einnahmen'!$D39,0),0)</f>
        <v>0</v>
      </c>
      <c r="D198" s="32">
        <f ca="1">IFERROR(IF(AND(MOD(MONTH(D$1)+12-MONTH('Periodische Einnahmen'!$J39),'Periodische Einnahmen'!$I39)=0,D$1&gt;='Periodische Einnahmen'!$J39,D$1&lt;='Periodische Einnahmen'!$F39),'Periodische Einnahmen'!$D39,0),0)</f>
        <v>0</v>
      </c>
      <c r="E198" s="32">
        <f ca="1">IFERROR(IF(AND(MOD(MONTH(E$1)+12-MONTH('Periodische Einnahmen'!$J39),'Periodische Einnahmen'!$I39)=0,E$1&gt;='Periodische Einnahmen'!$J39,E$1&lt;='Periodische Einnahmen'!$F39),'Periodische Einnahmen'!$D39,0),0)</f>
        <v>0</v>
      </c>
      <c r="F198" s="32">
        <f ca="1">IFERROR(IF(AND(MOD(MONTH(F$1)+12-MONTH('Periodische Einnahmen'!$J39),'Periodische Einnahmen'!$I39)=0,F$1&gt;='Periodische Einnahmen'!$J39,F$1&lt;='Periodische Einnahmen'!$F39),'Periodische Einnahmen'!$D39,0),0)</f>
        <v>0</v>
      </c>
      <c r="G198" s="32">
        <f ca="1">IFERROR(IF(AND(MOD(MONTH(G$1)+12-MONTH('Periodische Einnahmen'!$J39),'Periodische Einnahmen'!$I39)=0,G$1&gt;='Periodische Einnahmen'!$J39,G$1&lt;='Periodische Einnahmen'!$F39),'Periodische Einnahmen'!$D39,0),0)</f>
        <v>0</v>
      </c>
      <c r="H198" s="32">
        <f ca="1">IFERROR(IF(AND(MOD(MONTH(H$1)+12-MONTH('Periodische Einnahmen'!$J39),'Periodische Einnahmen'!$I39)=0,H$1&gt;='Periodische Einnahmen'!$J39,H$1&lt;='Periodische Einnahmen'!$F39),'Periodische Einnahmen'!$D39,0),0)</f>
        <v>0</v>
      </c>
      <c r="I198" s="32">
        <f ca="1">IFERROR(IF(AND(MOD(MONTH(I$1)+12-MONTH('Periodische Einnahmen'!$J39),'Periodische Einnahmen'!$I39)=0,I$1&gt;='Periodische Einnahmen'!$J39,I$1&lt;='Periodische Einnahmen'!$F39),'Periodische Einnahmen'!$D39,0),0)</f>
        <v>0</v>
      </c>
      <c r="J198" s="32">
        <f ca="1">IFERROR(IF(AND(MOD(MONTH(J$1)+12-MONTH('Periodische Einnahmen'!$J39),'Periodische Einnahmen'!$I39)=0,J$1&gt;='Periodische Einnahmen'!$J39,J$1&lt;='Periodische Einnahmen'!$F39),'Periodische Einnahmen'!$D39,0),0)</f>
        <v>0</v>
      </c>
      <c r="K198" s="32">
        <f ca="1">IFERROR(IF(AND(MOD(MONTH(K$1)+12-MONTH('Periodische Einnahmen'!$J39),'Periodische Einnahmen'!$I39)=0,K$1&gt;='Periodische Einnahmen'!$J39,K$1&lt;='Periodische Einnahmen'!$F39),'Periodische Einnahmen'!$D39,0),0)</f>
        <v>0</v>
      </c>
      <c r="L198" s="32">
        <f ca="1">IFERROR(IF(AND(MOD(MONTH(L$1)+12-MONTH('Periodische Einnahmen'!$J39),'Periodische Einnahmen'!$I39)=0,L$1&gt;='Periodische Einnahmen'!$J39,L$1&lt;='Periodische Einnahmen'!$F39),'Periodische Einnahmen'!$D39,0),0)</f>
        <v>0</v>
      </c>
      <c r="M198" s="32">
        <f ca="1">IFERROR(IF(AND(MOD(MONTH(M$1)+12-MONTH('Periodische Einnahmen'!$J39),'Periodische Einnahmen'!$I39)=0,M$1&gt;='Periodische Einnahmen'!$J39,M$1&lt;='Periodische Einnahmen'!$F39),'Periodische Einnahmen'!$D39,0),0)</f>
        <v>0</v>
      </c>
      <c r="N198" s="32">
        <f ca="1">IFERROR(IF(AND(MOD(MONTH(N$1)+12-MONTH('Periodische Einnahmen'!$J39),'Periodische Einnahmen'!$I39)=0,N$1&gt;='Periodische Einnahmen'!$J39,N$1&lt;='Periodische Einnahmen'!$F39),'Periodische Einnahmen'!$D39,0),0)</f>
        <v>0</v>
      </c>
      <c r="O198" s="32">
        <f ca="1">IFERROR(IF(AND(MOD(MONTH(O$1)+12-MONTH('Periodische Einnahmen'!$J39),'Periodische Einnahmen'!$I39)=0,O$1&gt;='Periodische Einnahmen'!$J39,O$1&lt;='Periodische Einnahmen'!$F39),'Periodische Einnahmen'!$D39,0),0)</f>
        <v>0</v>
      </c>
      <c r="P198" s="32">
        <f ca="1">IFERROR(IF(AND(MOD(MONTH(P$1)+12-MONTH('Periodische Einnahmen'!$J39),'Periodische Einnahmen'!$I39)=0,P$1&gt;='Periodische Einnahmen'!$J39,P$1&lt;='Periodische Einnahmen'!$F39),'Periodische Einnahmen'!$D39,0),0)</f>
        <v>0</v>
      </c>
      <c r="Q198" s="32">
        <f ca="1">IFERROR(IF(AND(MOD(MONTH(Q$1)+12-MONTH('Periodische Einnahmen'!$J39),'Periodische Einnahmen'!$I39)=0,Q$1&gt;='Periodische Einnahmen'!$J39,Q$1&lt;='Periodische Einnahmen'!$F39),'Periodische Einnahmen'!$D39,0),0)</f>
        <v>0</v>
      </c>
      <c r="R198" s="32">
        <f ca="1">IFERROR(IF(AND(MOD(MONTH(R$1)+12-MONTH('Periodische Einnahmen'!$J39),'Periodische Einnahmen'!$I39)=0,R$1&gt;='Periodische Einnahmen'!$J39,R$1&lt;='Periodische Einnahmen'!$F39),'Periodische Einnahmen'!$D39,0),0)</f>
        <v>0</v>
      </c>
      <c r="S198" s="32">
        <f ca="1">IFERROR(IF(AND(MOD(MONTH(S$1)+12-MONTH('Periodische Einnahmen'!$J39),'Periodische Einnahmen'!$I39)=0,S$1&gt;='Periodische Einnahmen'!$J39,S$1&lt;='Periodische Einnahmen'!$F39),'Periodische Einnahmen'!$D39,0),0)</f>
        <v>0</v>
      </c>
      <c r="T198" s="32">
        <f ca="1">IFERROR(IF(AND(MOD(MONTH(T$1)+12-MONTH('Periodische Einnahmen'!$J39),'Periodische Einnahmen'!$I39)=0,T$1&gt;='Periodische Einnahmen'!$J39,T$1&lt;='Periodische Einnahmen'!$F39),'Periodische Einnahmen'!$D39,0),0)</f>
        <v>0</v>
      </c>
      <c r="U198" s="32">
        <f ca="1">IFERROR(IF(AND(MOD(MONTH(U$1)+12-MONTH('Periodische Einnahmen'!$J39),'Periodische Einnahmen'!$I39)=0,U$1&gt;='Periodische Einnahmen'!$J39,U$1&lt;='Periodische Einnahmen'!$F39),'Periodische Einnahmen'!$D39,0),0)</f>
        <v>0</v>
      </c>
      <c r="V198" s="32">
        <f ca="1">IFERROR(IF(AND(MOD(MONTH(V$1)+12-MONTH('Periodische Einnahmen'!$J39),'Periodische Einnahmen'!$I39)=0,V$1&gt;='Periodische Einnahmen'!$J39,V$1&lt;='Periodische Einnahmen'!$F39),'Periodische Einnahmen'!$D39,0),0)</f>
        <v>0</v>
      </c>
      <c r="W198" s="32">
        <f ca="1">IFERROR(IF(AND(MOD(MONTH(W$1)+12-MONTH('Periodische Einnahmen'!$J39),'Periodische Einnahmen'!$I39)=0,W$1&gt;='Periodische Einnahmen'!$J39,W$1&lt;='Periodische Einnahmen'!$F39),'Periodische Einnahmen'!$D39,0),0)</f>
        <v>0</v>
      </c>
      <c r="X198" s="32">
        <f ca="1">IFERROR(IF(AND(MOD(MONTH(X$1)+12-MONTH('Periodische Einnahmen'!$J39),'Periodische Einnahmen'!$I39)=0,X$1&gt;='Periodische Einnahmen'!$J39,X$1&lt;='Periodische Einnahmen'!$F39),'Periodische Einnahmen'!$D39,0),0)</f>
        <v>0</v>
      </c>
      <c r="Y198" s="32">
        <f ca="1">IFERROR(IF(AND(MOD(MONTH(Y$1)+12-MONTH('Periodische Einnahmen'!$J39),'Periodische Einnahmen'!$I39)=0,Y$1&gt;='Periodische Einnahmen'!$J39,Y$1&lt;='Periodische Einnahmen'!$F39),'Periodische Einnahmen'!$D39,0),0)</f>
        <v>0</v>
      </c>
      <c r="Z198" s="27">
        <f t="shared" ca="1" si="26"/>
        <v>0</v>
      </c>
      <c r="AA198" s="28">
        <f t="shared" ca="1" si="27"/>
        <v>0</v>
      </c>
    </row>
    <row r="199" spans="1:27">
      <c r="A199" s="31" t="str">
        <f>IF('Periodische Einnahmen'!A40&lt;&gt;"",'Periodische Einnahmen'!A40&amp;" ("&amp;'Periodische Einnahmen'!C40&amp;" "&amp;TEXT('Periodische Einnahmen'!D40,"0.00")&amp;" ab "&amp;TEXT('Periodische Einnahmen'!E40,"MMM/JJJJ")&amp;")","")</f>
        <v/>
      </c>
      <c r="B199" s="32">
        <f ca="1">IFERROR(IF(AND(MOD(MONTH(B$1)+12-MONTH('Periodische Einnahmen'!$J40),'Periodische Einnahmen'!$I40)=0,B$1&gt;='Periodische Einnahmen'!$J40,B$1&lt;='Periodische Einnahmen'!$F40),'Periodische Einnahmen'!$D40,0),0)</f>
        <v>0</v>
      </c>
      <c r="C199" s="32">
        <f ca="1">IFERROR(IF(AND(MOD(MONTH(C$1)+12-MONTH('Periodische Einnahmen'!$J40),'Periodische Einnahmen'!$I40)=0,C$1&gt;='Periodische Einnahmen'!$J40,C$1&lt;='Periodische Einnahmen'!$F40),'Periodische Einnahmen'!$D40,0),0)</f>
        <v>0</v>
      </c>
      <c r="D199" s="32">
        <f ca="1">IFERROR(IF(AND(MOD(MONTH(D$1)+12-MONTH('Periodische Einnahmen'!$J40),'Periodische Einnahmen'!$I40)=0,D$1&gt;='Periodische Einnahmen'!$J40,D$1&lt;='Periodische Einnahmen'!$F40),'Periodische Einnahmen'!$D40,0),0)</f>
        <v>0</v>
      </c>
      <c r="E199" s="32">
        <f ca="1">IFERROR(IF(AND(MOD(MONTH(E$1)+12-MONTH('Periodische Einnahmen'!$J40),'Periodische Einnahmen'!$I40)=0,E$1&gt;='Periodische Einnahmen'!$J40,E$1&lt;='Periodische Einnahmen'!$F40),'Periodische Einnahmen'!$D40,0),0)</f>
        <v>0</v>
      </c>
      <c r="F199" s="32">
        <f ca="1">IFERROR(IF(AND(MOD(MONTH(F$1)+12-MONTH('Periodische Einnahmen'!$J40),'Periodische Einnahmen'!$I40)=0,F$1&gt;='Periodische Einnahmen'!$J40,F$1&lt;='Periodische Einnahmen'!$F40),'Periodische Einnahmen'!$D40,0),0)</f>
        <v>0</v>
      </c>
      <c r="G199" s="32">
        <f ca="1">IFERROR(IF(AND(MOD(MONTH(G$1)+12-MONTH('Periodische Einnahmen'!$J40),'Periodische Einnahmen'!$I40)=0,G$1&gt;='Periodische Einnahmen'!$J40,G$1&lt;='Periodische Einnahmen'!$F40),'Periodische Einnahmen'!$D40,0),0)</f>
        <v>0</v>
      </c>
      <c r="H199" s="32">
        <f ca="1">IFERROR(IF(AND(MOD(MONTH(H$1)+12-MONTH('Periodische Einnahmen'!$J40),'Periodische Einnahmen'!$I40)=0,H$1&gt;='Periodische Einnahmen'!$J40,H$1&lt;='Periodische Einnahmen'!$F40),'Periodische Einnahmen'!$D40,0),0)</f>
        <v>0</v>
      </c>
      <c r="I199" s="32">
        <f ca="1">IFERROR(IF(AND(MOD(MONTH(I$1)+12-MONTH('Periodische Einnahmen'!$J40),'Periodische Einnahmen'!$I40)=0,I$1&gt;='Periodische Einnahmen'!$J40,I$1&lt;='Periodische Einnahmen'!$F40),'Periodische Einnahmen'!$D40,0),0)</f>
        <v>0</v>
      </c>
      <c r="J199" s="32">
        <f ca="1">IFERROR(IF(AND(MOD(MONTH(J$1)+12-MONTH('Periodische Einnahmen'!$J40),'Periodische Einnahmen'!$I40)=0,J$1&gt;='Periodische Einnahmen'!$J40,J$1&lt;='Periodische Einnahmen'!$F40),'Periodische Einnahmen'!$D40,0),0)</f>
        <v>0</v>
      </c>
      <c r="K199" s="32">
        <f ca="1">IFERROR(IF(AND(MOD(MONTH(K$1)+12-MONTH('Periodische Einnahmen'!$J40),'Periodische Einnahmen'!$I40)=0,K$1&gt;='Periodische Einnahmen'!$J40,K$1&lt;='Periodische Einnahmen'!$F40),'Periodische Einnahmen'!$D40,0),0)</f>
        <v>0</v>
      </c>
      <c r="L199" s="32">
        <f ca="1">IFERROR(IF(AND(MOD(MONTH(L$1)+12-MONTH('Periodische Einnahmen'!$J40),'Periodische Einnahmen'!$I40)=0,L$1&gt;='Periodische Einnahmen'!$J40,L$1&lt;='Periodische Einnahmen'!$F40),'Periodische Einnahmen'!$D40,0),0)</f>
        <v>0</v>
      </c>
      <c r="M199" s="32">
        <f ca="1">IFERROR(IF(AND(MOD(MONTH(M$1)+12-MONTH('Periodische Einnahmen'!$J40),'Periodische Einnahmen'!$I40)=0,M$1&gt;='Periodische Einnahmen'!$J40,M$1&lt;='Periodische Einnahmen'!$F40),'Periodische Einnahmen'!$D40,0),0)</f>
        <v>0</v>
      </c>
      <c r="N199" s="32">
        <f ca="1">IFERROR(IF(AND(MOD(MONTH(N$1)+12-MONTH('Periodische Einnahmen'!$J40),'Periodische Einnahmen'!$I40)=0,N$1&gt;='Periodische Einnahmen'!$J40,N$1&lt;='Periodische Einnahmen'!$F40),'Periodische Einnahmen'!$D40,0),0)</f>
        <v>0</v>
      </c>
      <c r="O199" s="32">
        <f ca="1">IFERROR(IF(AND(MOD(MONTH(O$1)+12-MONTH('Periodische Einnahmen'!$J40),'Periodische Einnahmen'!$I40)=0,O$1&gt;='Periodische Einnahmen'!$J40,O$1&lt;='Periodische Einnahmen'!$F40),'Periodische Einnahmen'!$D40,0),0)</f>
        <v>0</v>
      </c>
      <c r="P199" s="32">
        <f ca="1">IFERROR(IF(AND(MOD(MONTH(P$1)+12-MONTH('Periodische Einnahmen'!$J40),'Periodische Einnahmen'!$I40)=0,P$1&gt;='Periodische Einnahmen'!$J40,P$1&lt;='Periodische Einnahmen'!$F40),'Periodische Einnahmen'!$D40,0),0)</f>
        <v>0</v>
      </c>
      <c r="Q199" s="32">
        <f ca="1">IFERROR(IF(AND(MOD(MONTH(Q$1)+12-MONTH('Periodische Einnahmen'!$J40),'Periodische Einnahmen'!$I40)=0,Q$1&gt;='Periodische Einnahmen'!$J40,Q$1&lt;='Periodische Einnahmen'!$F40),'Periodische Einnahmen'!$D40,0),0)</f>
        <v>0</v>
      </c>
      <c r="R199" s="32">
        <f ca="1">IFERROR(IF(AND(MOD(MONTH(R$1)+12-MONTH('Periodische Einnahmen'!$J40),'Periodische Einnahmen'!$I40)=0,R$1&gt;='Periodische Einnahmen'!$J40,R$1&lt;='Periodische Einnahmen'!$F40),'Periodische Einnahmen'!$D40,0),0)</f>
        <v>0</v>
      </c>
      <c r="S199" s="32">
        <f ca="1">IFERROR(IF(AND(MOD(MONTH(S$1)+12-MONTH('Periodische Einnahmen'!$J40),'Periodische Einnahmen'!$I40)=0,S$1&gt;='Periodische Einnahmen'!$J40,S$1&lt;='Periodische Einnahmen'!$F40),'Periodische Einnahmen'!$D40,0),0)</f>
        <v>0</v>
      </c>
      <c r="T199" s="32">
        <f ca="1">IFERROR(IF(AND(MOD(MONTH(T$1)+12-MONTH('Periodische Einnahmen'!$J40),'Periodische Einnahmen'!$I40)=0,T$1&gt;='Periodische Einnahmen'!$J40,T$1&lt;='Periodische Einnahmen'!$F40),'Periodische Einnahmen'!$D40,0),0)</f>
        <v>0</v>
      </c>
      <c r="U199" s="32">
        <f ca="1">IFERROR(IF(AND(MOD(MONTH(U$1)+12-MONTH('Periodische Einnahmen'!$J40),'Periodische Einnahmen'!$I40)=0,U$1&gt;='Periodische Einnahmen'!$J40,U$1&lt;='Periodische Einnahmen'!$F40),'Periodische Einnahmen'!$D40,0),0)</f>
        <v>0</v>
      </c>
      <c r="V199" s="32">
        <f ca="1">IFERROR(IF(AND(MOD(MONTH(V$1)+12-MONTH('Periodische Einnahmen'!$J40),'Periodische Einnahmen'!$I40)=0,V$1&gt;='Periodische Einnahmen'!$J40,V$1&lt;='Periodische Einnahmen'!$F40),'Periodische Einnahmen'!$D40,0),0)</f>
        <v>0</v>
      </c>
      <c r="W199" s="32">
        <f ca="1">IFERROR(IF(AND(MOD(MONTH(W$1)+12-MONTH('Periodische Einnahmen'!$J40),'Periodische Einnahmen'!$I40)=0,W$1&gt;='Periodische Einnahmen'!$J40,W$1&lt;='Periodische Einnahmen'!$F40),'Periodische Einnahmen'!$D40,0),0)</f>
        <v>0</v>
      </c>
      <c r="X199" s="32">
        <f ca="1">IFERROR(IF(AND(MOD(MONTH(X$1)+12-MONTH('Periodische Einnahmen'!$J40),'Periodische Einnahmen'!$I40)=0,X$1&gt;='Periodische Einnahmen'!$J40,X$1&lt;='Periodische Einnahmen'!$F40),'Periodische Einnahmen'!$D40,0),0)</f>
        <v>0</v>
      </c>
      <c r="Y199" s="32">
        <f ca="1">IFERROR(IF(AND(MOD(MONTH(Y$1)+12-MONTH('Periodische Einnahmen'!$J40),'Periodische Einnahmen'!$I40)=0,Y$1&gt;='Periodische Einnahmen'!$J40,Y$1&lt;='Periodische Einnahmen'!$F40),'Periodische Einnahmen'!$D40,0),0)</f>
        <v>0</v>
      </c>
      <c r="Z199" s="27">
        <f t="shared" ca="1" si="26"/>
        <v>0</v>
      </c>
      <c r="AA199" s="28">
        <f t="shared" ca="1" si="27"/>
        <v>0</v>
      </c>
    </row>
    <row r="200" spans="1:27">
      <c r="A200" s="31" t="str">
        <f>IF('Periodische Einnahmen'!A41&lt;&gt;"",'Periodische Einnahmen'!A41&amp;" ("&amp;'Periodische Einnahmen'!C41&amp;" "&amp;TEXT('Periodische Einnahmen'!D41,"0.00")&amp;" ab "&amp;TEXT('Periodische Einnahmen'!E41,"MMM/JJJJ")&amp;")","")</f>
        <v/>
      </c>
      <c r="B200" s="32">
        <f ca="1">IFERROR(IF(AND(MOD(MONTH(B$1)+12-MONTH('Periodische Einnahmen'!$J41),'Periodische Einnahmen'!$I41)=0,B$1&gt;='Periodische Einnahmen'!$J41,B$1&lt;='Periodische Einnahmen'!$F41),'Periodische Einnahmen'!$D41,0),0)</f>
        <v>0</v>
      </c>
      <c r="C200" s="32">
        <f ca="1">IFERROR(IF(AND(MOD(MONTH(C$1)+12-MONTH('Periodische Einnahmen'!$J41),'Periodische Einnahmen'!$I41)=0,C$1&gt;='Periodische Einnahmen'!$J41,C$1&lt;='Periodische Einnahmen'!$F41),'Periodische Einnahmen'!$D41,0),0)</f>
        <v>0</v>
      </c>
      <c r="D200" s="32">
        <f ca="1">IFERROR(IF(AND(MOD(MONTH(D$1)+12-MONTH('Periodische Einnahmen'!$J41),'Periodische Einnahmen'!$I41)=0,D$1&gt;='Periodische Einnahmen'!$J41,D$1&lt;='Periodische Einnahmen'!$F41),'Periodische Einnahmen'!$D41,0),0)</f>
        <v>0</v>
      </c>
      <c r="E200" s="32">
        <f ca="1">IFERROR(IF(AND(MOD(MONTH(E$1)+12-MONTH('Periodische Einnahmen'!$J41),'Periodische Einnahmen'!$I41)=0,E$1&gt;='Periodische Einnahmen'!$J41,E$1&lt;='Periodische Einnahmen'!$F41),'Periodische Einnahmen'!$D41,0),0)</f>
        <v>0</v>
      </c>
      <c r="F200" s="32">
        <f ca="1">IFERROR(IF(AND(MOD(MONTH(F$1)+12-MONTH('Periodische Einnahmen'!$J41),'Periodische Einnahmen'!$I41)=0,F$1&gt;='Periodische Einnahmen'!$J41,F$1&lt;='Periodische Einnahmen'!$F41),'Periodische Einnahmen'!$D41,0),0)</f>
        <v>0</v>
      </c>
      <c r="G200" s="32">
        <f ca="1">IFERROR(IF(AND(MOD(MONTH(G$1)+12-MONTH('Periodische Einnahmen'!$J41),'Periodische Einnahmen'!$I41)=0,G$1&gt;='Periodische Einnahmen'!$J41,G$1&lt;='Periodische Einnahmen'!$F41),'Periodische Einnahmen'!$D41,0),0)</f>
        <v>0</v>
      </c>
      <c r="H200" s="32">
        <f ca="1">IFERROR(IF(AND(MOD(MONTH(H$1)+12-MONTH('Periodische Einnahmen'!$J41),'Periodische Einnahmen'!$I41)=0,H$1&gt;='Periodische Einnahmen'!$J41,H$1&lt;='Periodische Einnahmen'!$F41),'Periodische Einnahmen'!$D41,0),0)</f>
        <v>0</v>
      </c>
      <c r="I200" s="32">
        <f ca="1">IFERROR(IF(AND(MOD(MONTH(I$1)+12-MONTH('Periodische Einnahmen'!$J41),'Periodische Einnahmen'!$I41)=0,I$1&gt;='Periodische Einnahmen'!$J41,I$1&lt;='Periodische Einnahmen'!$F41),'Periodische Einnahmen'!$D41,0),0)</f>
        <v>0</v>
      </c>
      <c r="J200" s="32">
        <f ca="1">IFERROR(IF(AND(MOD(MONTH(J$1)+12-MONTH('Periodische Einnahmen'!$J41),'Periodische Einnahmen'!$I41)=0,J$1&gt;='Periodische Einnahmen'!$J41,J$1&lt;='Periodische Einnahmen'!$F41),'Periodische Einnahmen'!$D41,0),0)</f>
        <v>0</v>
      </c>
      <c r="K200" s="32">
        <f ca="1">IFERROR(IF(AND(MOD(MONTH(K$1)+12-MONTH('Periodische Einnahmen'!$J41),'Periodische Einnahmen'!$I41)=0,K$1&gt;='Periodische Einnahmen'!$J41,K$1&lt;='Periodische Einnahmen'!$F41),'Periodische Einnahmen'!$D41,0),0)</f>
        <v>0</v>
      </c>
      <c r="L200" s="32">
        <f ca="1">IFERROR(IF(AND(MOD(MONTH(L$1)+12-MONTH('Periodische Einnahmen'!$J41),'Periodische Einnahmen'!$I41)=0,L$1&gt;='Periodische Einnahmen'!$J41,L$1&lt;='Periodische Einnahmen'!$F41),'Periodische Einnahmen'!$D41,0),0)</f>
        <v>0</v>
      </c>
      <c r="M200" s="32">
        <f ca="1">IFERROR(IF(AND(MOD(MONTH(M$1)+12-MONTH('Periodische Einnahmen'!$J41),'Periodische Einnahmen'!$I41)=0,M$1&gt;='Periodische Einnahmen'!$J41,M$1&lt;='Periodische Einnahmen'!$F41),'Periodische Einnahmen'!$D41,0),0)</f>
        <v>0</v>
      </c>
      <c r="N200" s="32">
        <f ca="1">IFERROR(IF(AND(MOD(MONTH(N$1)+12-MONTH('Periodische Einnahmen'!$J41),'Periodische Einnahmen'!$I41)=0,N$1&gt;='Periodische Einnahmen'!$J41,N$1&lt;='Periodische Einnahmen'!$F41),'Periodische Einnahmen'!$D41,0),0)</f>
        <v>0</v>
      </c>
      <c r="O200" s="32">
        <f ca="1">IFERROR(IF(AND(MOD(MONTH(O$1)+12-MONTH('Periodische Einnahmen'!$J41),'Periodische Einnahmen'!$I41)=0,O$1&gt;='Periodische Einnahmen'!$J41,O$1&lt;='Periodische Einnahmen'!$F41),'Periodische Einnahmen'!$D41,0),0)</f>
        <v>0</v>
      </c>
      <c r="P200" s="32">
        <f ca="1">IFERROR(IF(AND(MOD(MONTH(P$1)+12-MONTH('Periodische Einnahmen'!$J41),'Periodische Einnahmen'!$I41)=0,P$1&gt;='Periodische Einnahmen'!$J41,P$1&lt;='Periodische Einnahmen'!$F41),'Periodische Einnahmen'!$D41,0),0)</f>
        <v>0</v>
      </c>
      <c r="Q200" s="32">
        <f ca="1">IFERROR(IF(AND(MOD(MONTH(Q$1)+12-MONTH('Periodische Einnahmen'!$J41),'Periodische Einnahmen'!$I41)=0,Q$1&gt;='Periodische Einnahmen'!$J41,Q$1&lt;='Periodische Einnahmen'!$F41),'Periodische Einnahmen'!$D41,0),0)</f>
        <v>0</v>
      </c>
      <c r="R200" s="32">
        <f ca="1">IFERROR(IF(AND(MOD(MONTH(R$1)+12-MONTH('Periodische Einnahmen'!$J41),'Periodische Einnahmen'!$I41)=0,R$1&gt;='Periodische Einnahmen'!$J41,R$1&lt;='Periodische Einnahmen'!$F41),'Periodische Einnahmen'!$D41,0),0)</f>
        <v>0</v>
      </c>
      <c r="S200" s="32">
        <f ca="1">IFERROR(IF(AND(MOD(MONTH(S$1)+12-MONTH('Periodische Einnahmen'!$J41),'Periodische Einnahmen'!$I41)=0,S$1&gt;='Periodische Einnahmen'!$J41,S$1&lt;='Periodische Einnahmen'!$F41),'Periodische Einnahmen'!$D41,0),0)</f>
        <v>0</v>
      </c>
      <c r="T200" s="32">
        <f ca="1">IFERROR(IF(AND(MOD(MONTH(T$1)+12-MONTH('Periodische Einnahmen'!$J41),'Periodische Einnahmen'!$I41)=0,T$1&gt;='Periodische Einnahmen'!$J41,T$1&lt;='Periodische Einnahmen'!$F41),'Periodische Einnahmen'!$D41,0),0)</f>
        <v>0</v>
      </c>
      <c r="U200" s="32">
        <f ca="1">IFERROR(IF(AND(MOD(MONTH(U$1)+12-MONTH('Periodische Einnahmen'!$J41),'Periodische Einnahmen'!$I41)=0,U$1&gt;='Periodische Einnahmen'!$J41,U$1&lt;='Periodische Einnahmen'!$F41),'Periodische Einnahmen'!$D41,0),0)</f>
        <v>0</v>
      </c>
      <c r="V200" s="32">
        <f ca="1">IFERROR(IF(AND(MOD(MONTH(V$1)+12-MONTH('Periodische Einnahmen'!$J41),'Periodische Einnahmen'!$I41)=0,V$1&gt;='Periodische Einnahmen'!$J41,V$1&lt;='Periodische Einnahmen'!$F41),'Periodische Einnahmen'!$D41,0),0)</f>
        <v>0</v>
      </c>
      <c r="W200" s="32">
        <f ca="1">IFERROR(IF(AND(MOD(MONTH(W$1)+12-MONTH('Periodische Einnahmen'!$J41),'Periodische Einnahmen'!$I41)=0,W$1&gt;='Periodische Einnahmen'!$J41,W$1&lt;='Periodische Einnahmen'!$F41),'Periodische Einnahmen'!$D41,0),0)</f>
        <v>0</v>
      </c>
      <c r="X200" s="32">
        <f ca="1">IFERROR(IF(AND(MOD(MONTH(X$1)+12-MONTH('Periodische Einnahmen'!$J41),'Periodische Einnahmen'!$I41)=0,X$1&gt;='Periodische Einnahmen'!$J41,X$1&lt;='Periodische Einnahmen'!$F41),'Periodische Einnahmen'!$D41,0),0)</f>
        <v>0</v>
      </c>
      <c r="Y200" s="32">
        <f ca="1">IFERROR(IF(AND(MOD(MONTH(Y$1)+12-MONTH('Periodische Einnahmen'!$J41),'Periodische Einnahmen'!$I41)=0,Y$1&gt;='Periodische Einnahmen'!$J41,Y$1&lt;='Periodische Einnahmen'!$F41),'Periodische Einnahmen'!$D41,0),0)</f>
        <v>0</v>
      </c>
      <c r="Z200" s="27">
        <f t="shared" ca="1" si="26"/>
        <v>0</v>
      </c>
      <c r="AA200" s="28">
        <f t="shared" ca="1" si="27"/>
        <v>0</v>
      </c>
    </row>
    <row r="201" spans="1:27">
      <c r="A201" s="31" t="str">
        <f>IF('Periodische Einnahmen'!A42&lt;&gt;"",'Periodische Einnahmen'!A42&amp;" ("&amp;'Periodische Einnahmen'!C42&amp;" "&amp;TEXT('Periodische Einnahmen'!D42,"0.00")&amp;" ab "&amp;TEXT('Periodische Einnahmen'!E42,"MMM/JJJJ")&amp;")","")</f>
        <v/>
      </c>
      <c r="B201" s="32">
        <f ca="1">IFERROR(IF(AND(MOD(MONTH(B$1)+12-MONTH('Periodische Einnahmen'!$J42),'Periodische Einnahmen'!$I42)=0,B$1&gt;='Periodische Einnahmen'!$J42,B$1&lt;='Periodische Einnahmen'!$F42),'Periodische Einnahmen'!$D42,0),0)</f>
        <v>0</v>
      </c>
      <c r="C201" s="32">
        <f ca="1">IFERROR(IF(AND(MOD(MONTH(C$1)+12-MONTH('Periodische Einnahmen'!$J42),'Periodische Einnahmen'!$I42)=0,C$1&gt;='Periodische Einnahmen'!$J42,C$1&lt;='Periodische Einnahmen'!$F42),'Periodische Einnahmen'!$D42,0),0)</f>
        <v>0</v>
      </c>
      <c r="D201" s="32">
        <f ca="1">IFERROR(IF(AND(MOD(MONTH(D$1)+12-MONTH('Periodische Einnahmen'!$J42),'Periodische Einnahmen'!$I42)=0,D$1&gt;='Periodische Einnahmen'!$J42,D$1&lt;='Periodische Einnahmen'!$F42),'Periodische Einnahmen'!$D42,0),0)</f>
        <v>0</v>
      </c>
      <c r="E201" s="32">
        <f ca="1">IFERROR(IF(AND(MOD(MONTH(E$1)+12-MONTH('Periodische Einnahmen'!$J42),'Periodische Einnahmen'!$I42)=0,E$1&gt;='Periodische Einnahmen'!$J42,E$1&lt;='Periodische Einnahmen'!$F42),'Periodische Einnahmen'!$D42,0),0)</f>
        <v>0</v>
      </c>
      <c r="F201" s="32">
        <f ca="1">IFERROR(IF(AND(MOD(MONTH(F$1)+12-MONTH('Periodische Einnahmen'!$J42),'Periodische Einnahmen'!$I42)=0,F$1&gt;='Periodische Einnahmen'!$J42,F$1&lt;='Periodische Einnahmen'!$F42),'Periodische Einnahmen'!$D42,0),0)</f>
        <v>0</v>
      </c>
      <c r="G201" s="32">
        <f ca="1">IFERROR(IF(AND(MOD(MONTH(G$1)+12-MONTH('Periodische Einnahmen'!$J42),'Periodische Einnahmen'!$I42)=0,G$1&gt;='Periodische Einnahmen'!$J42,G$1&lt;='Periodische Einnahmen'!$F42),'Periodische Einnahmen'!$D42,0),0)</f>
        <v>0</v>
      </c>
      <c r="H201" s="32">
        <f ca="1">IFERROR(IF(AND(MOD(MONTH(H$1)+12-MONTH('Periodische Einnahmen'!$J42),'Periodische Einnahmen'!$I42)=0,H$1&gt;='Periodische Einnahmen'!$J42,H$1&lt;='Periodische Einnahmen'!$F42),'Periodische Einnahmen'!$D42,0),0)</f>
        <v>0</v>
      </c>
      <c r="I201" s="32">
        <f ca="1">IFERROR(IF(AND(MOD(MONTH(I$1)+12-MONTH('Periodische Einnahmen'!$J42),'Periodische Einnahmen'!$I42)=0,I$1&gt;='Periodische Einnahmen'!$J42,I$1&lt;='Periodische Einnahmen'!$F42),'Periodische Einnahmen'!$D42,0),0)</f>
        <v>0</v>
      </c>
      <c r="J201" s="32">
        <f ca="1">IFERROR(IF(AND(MOD(MONTH(J$1)+12-MONTH('Periodische Einnahmen'!$J42),'Periodische Einnahmen'!$I42)=0,J$1&gt;='Periodische Einnahmen'!$J42,J$1&lt;='Periodische Einnahmen'!$F42),'Periodische Einnahmen'!$D42,0),0)</f>
        <v>0</v>
      </c>
      <c r="K201" s="32">
        <f ca="1">IFERROR(IF(AND(MOD(MONTH(K$1)+12-MONTH('Periodische Einnahmen'!$J42),'Periodische Einnahmen'!$I42)=0,K$1&gt;='Periodische Einnahmen'!$J42,K$1&lt;='Periodische Einnahmen'!$F42),'Periodische Einnahmen'!$D42,0),0)</f>
        <v>0</v>
      </c>
      <c r="L201" s="32">
        <f ca="1">IFERROR(IF(AND(MOD(MONTH(L$1)+12-MONTH('Periodische Einnahmen'!$J42),'Periodische Einnahmen'!$I42)=0,L$1&gt;='Periodische Einnahmen'!$J42,L$1&lt;='Periodische Einnahmen'!$F42),'Periodische Einnahmen'!$D42,0),0)</f>
        <v>0</v>
      </c>
      <c r="M201" s="32">
        <f ca="1">IFERROR(IF(AND(MOD(MONTH(M$1)+12-MONTH('Periodische Einnahmen'!$J42),'Periodische Einnahmen'!$I42)=0,M$1&gt;='Periodische Einnahmen'!$J42,M$1&lt;='Periodische Einnahmen'!$F42),'Periodische Einnahmen'!$D42,0),0)</f>
        <v>0</v>
      </c>
      <c r="N201" s="32">
        <f ca="1">IFERROR(IF(AND(MOD(MONTH(N$1)+12-MONTH('Periodische Einnahmen'!$J42),'Periodische Einnahmen'!$I42)=0,N$1&gt;='Periodische Einnahmen'!$J42,N$1&lt;='Periodische Einnahmen'!$F42),'Periodische Einnahmen'!$D42,0),0)</f>
        <v>0</v>
      </c>
      <c r="O201" s="32">
        <f ca="1">IFERROR(IF(AND(MOD(MONTH(O$1)+12-MONTH('Periodische Einnahmen'!$J42),'Periodische Einnahmen'!$I42)=0,O$1&gt;='Periodische Einnahmen'!$J42,O$1&lt;='Periodische Einnahmen'!$F42),'Periodische Einnahmen'!$D42,0),0)</f>
        <v>0</v>
      </c>
      <c r="P201" s="32">
        <f ca="1">IFERROR(IF(AND(MOD(MONTH(P$1)+12-MONTH('Periodische Einnahmen'!$J42),'Periodische Einnahmen'!$I42)=0,P$1&gt;='Periodische Einnahmen'!$J42,P$1&lt;='Periodische Einnahmen'!$F42),'Periodische Einnahmen'!$D42,0),0)</f>
        <v>0</v>
      </c>
      <c r="Q201" s="32">
        <f ca="1">IFERROR(IF(AND(MOD(MONTH(Q$1)+12-MONTH('Periodische Einnahmen'!$J42),'Periodische Einnahmen'!$I42)=0,Q$1&gt;='Periodische Einnahmen'!$J42,Q$1&lt;='Periodische Einnahmen'!$F42),'Periodische Einnahmen'!$D42,0),0)</f>
        <v>0</v>
      </c>
      <c r="R201" s="32">
        <f ca="1">IFERROR(IF(AND(MOD(MONTH(R$1)+12-MONTH('Periodische Einnahmen'!$J42),'Periodische Einnahmen'!$I42)=0,R$1&gt;='Periodische Einnahmen'!$J42,R$1&lt;='Periodische Einnahmen'!$F42),'Periodische Einnahmen'!$D42,0),0)</f>
        <v>0</v>
      </c>
      <c r="S201" s="32">
        <f ca="1">IFERROR(IF(AND(MOD(MONTH(S$1)+12-MONTH('Periodische Einnahmen'!$J42),'Periodische Einnahmen'!$I42)=0,S$1&gt;='Periodische Einnahmen'!$J42,S$1&lt;='Periodische Einnahmen'!$F42),'Periodische Einnahmen'!$D42,0),0)</f>
        <v>0</v>
      </c>
      <c r="T201" s="32">
        <f ca="1">IFERROR(IF(AND(MOD(MONTH(T$1)+12-MONTH('Periodische Einnahmen'!$J42),'Periodische Einnahmen'!$I42)=0,T$1&gt;='Periodische Einnahmen'!$J42,T$1&lt;='Periodische Einnahmen'!$F42),'Periodische Einnahmen'!$D42,0),0)</f>
        <v>0</v>
      </c>
      <c r="U201" s="32">
        <f ca="1">IFERROR(IF(AND(MOD(MONTH(U$1)+12-MONTH('Periodische Einnahmen'!$J42),'Periodische Einnahmen'!$I42)=0,U$1&gt;='Periodische Einnahmen'!$J42,U$1&lt;='Periodische Einnahmen'!$F42),'Periodische Einnahmen'!$D42,0),0)</f>
        <v>0</v>
      </c>
      <c r="V201" s="32">
        <f ca="1">IFERROR(IF(AND(MOD(MONTH(V$1)+12-MONTH('Periodische Einnahmen'!$J42),'Periodische Einnahmen'!$I42)=0,V$1&gt;='Periodische Einnahmen'!$J42,V$1&lt;='Periodische Einnahmen'!$F42),'Periodische Einnahmen'!$D42,0),0)</f>
        <v>0</v>
      </c>
      <c r="W201" s="32">
        <f ca="1">IFERROR(IF(AND(MOD(MONTH(W$1)+12-MONTH('Periodische Einnahmen'!$J42),'Periodische Einnahmen'!$I42)=0,W$1&gt;='Periodische Einnahmen'!$J42,W$1&lt;='Periodische Einnahmen'!$F42),'Periodische Einnahmen'!$D42,0),0)</f>
        <v>0</v>
      </c>
      <c r="X201" s="32">
        <f ca="1">IFERROR(IF(AND(MOD(MONTH(X$1)+12-MONTH('Periodische Einnahmen'!$J42),'Periodische Einnahmen'!$I42)=0,X$1&gt;='Periodische Einnahmen'!$J42,X$1&lt;='Periodische Einnahmen'!$F42),'Periodische Einnahmen'!$D42,0),0)</f>
        <v>0</v>
      </c>
      <c r="Y201" s="32">
        <f ca="1">IFERROR(IF(AND(MOD(MONTH(Y$1)+12-MONTH('Periodische Einnahmen'!$J42),'Periodische Einnahmen'!$I42)=0,Y$1&gt;='Periodische Einnahmen'!$J42,Y$1&lt;='Periodische Einnahmen'!$F42),'Periodische Einnahmen'!$D42,0),0)</f>
        <v>0</v>
      </c>
      <c r="Z201" s="27">
        <f t="shared" ca="1" si="26"/>
        <v>0</v>
      </c>
      <c r="AA201" s="28">
        <f t="shared" ca="1" si="27"/>
        <v>0</v>
      </c>
    </row>
    <row r="202" spans="1:27">
      <c r="A202" s="31" t="str">
        <f>IF('Periodische Einnahmen'!A43&lt;&gt;"",'Periodische Einnahmen'!A43&amp;" ("&amp;'Periodische Einnahmen'!C43&amp;" "&amp;TEXT('Periodische Einnahmen'!D43,"0.00")&amp;" ab "&amp;TEXT('Periodische Einnahmen'!E43,"MMM/JJJJ")&amp;")","")</f>
        <v/>
      </c>
      <c r="B202" s="32">
        <f ca="1">IFERROR(IF(AND(MOD(MONTH(B$1)+12-MONTH('Periodische Einnahmen'!$J43),'Periodische Einnahmen'!$I43)=0,B$1&gt;='Periodische Einnahmen'!$J43,B$1&lt;='Periodische Einnahmen'!$F43),'Periodische Einnahmen'!$D43,0),0)</f>
        <v>0</v>
      </c>
      <c r="C202" s="32">
        <f ca="1">IFERROR(IF(AND(MOD(MONTH(C$1)+12-MONTH('Periodische Einnahmen'!$J43),'Periodische Einnahmen'!$I43)=0,C$1&gt;='Periodische Einnahmen'!$J43,C$1&lt;='Periodische Einnahmen'!$F43),'Periodische Einnahmen'!$D43,0),0)</f>
        <v>0</v>
      </c>
      <c r="D202" s="32">
        <f ca="1">IFERROR(IF(AND(MOD(MONTH(D$1)+12-MONTH('Periodische Einnahmen'!$J43),'Periodische Einnahmen'!$I43)=0,D$1&gt;='Periodische Einnahmen'!$J43,D$1&lt;='Periodische Einnahmen'!$F43),'Periodische Einnahmen'!$D43,0),0)</f>
        <v>0</v>
      </c>
      <c r="E202" s="32">
        <f ca="1">IFERROR(IF(AND(MOD(MONTH(E$1)+12-MONTH('Periodische Einnahmen'!$J43),'Periodische Einnahmen'!$I43)=0,E$1&gt;='Periodische Einnahmen'!$J43,E$1&lt;='Periodische Einnahmen'!$F43),'Periodische Einnahmen'!$D43,0),0)</f>
        <v>0</v>
      </c>
      <c r="F202" s="32">
        <f ca="1">IFERROR(IF(AND(MOD(MONTH(F$1)+12-MONTH('Periodische Einnahmen'!$J43),'Periodische Einnahmen'!$I43)=0,F$1&gt;='Periodische Einnahmen'!$J43,F$1&lt;='Periodische Einnahmen'!$F43),'Periodische Einnahmen'!$D43,0),0)</f>
        <v>0</v>
      </c>
      <c r="G202" s="32">
        <f ca="1">IFERROR(IF(AND(MOD(MONTH(G$1)+12-MONTH('Periodische Einnahmen'!$J43),'Periodische Einnahmen'!$I43)=0,G$1&gt;='Periodische Einnahmen'!$J43,G$1&lt;='Periodische Einnahmen'!$F43),'Periodische Einnahmen'!$D43,0),0)</f>
        <v>0</v>
      </c>
      <c r="H202" s="32">
        <f ca="1">IFERROR(IF(AND(MOD(MONTH(H$1)+12-MONTH('Periodische Einnahmen'!$J43),'Periodische Einnahmen'!$I43)=0,H$1&gt;='Periodische Einnahmen'!$J43,H$1&lt;='Periodische Einnahmen'!$F43),'Periodische Einnahmen'!$D43,0),0)</f>
        <v>0</v>
      </c>
      <c r="I202" s="32">
        <f ca="1">IFERROR(IF(AND(MOD(MONTH(I$1)+12-MONTH('Periodische Einnahmen'!$J43),'Periodische Einnahmen'!$I43)=0,I$1&gt;='Periodische Einnahmen'!$J43,I$1&lt;='Periodische Einnahmen'!$F43),'Periodische Einnahmen'!$D43,0),0)</f>
        <v>0</v>
      </c>
      <c r="J202" s="32">
        <f ca="1">IFERROR(IF(AND(MOD(MONTH(J$1)+12-MONTH('Periodische Einnahmen'!$J43),'Periodische Einnahmen'!$I43)=0,J$1&gt;='Periodische Einnahmen'!$J43,J$1&lt;='Periodische Einnahmen'!$F43),'Periodische Einnahmen'!$D43,0),0)</f>
        <v>0</v>
      </c>
      <c r="K202" s="32">
        <f ca="1">IFERROR(IF(AND(MOD(MONTH(K$1)+12-MONTH('Periodische Einnahmen'!$J43),'Periodische Einnahmen'!$I43)=0,K$1&gt;='Periodische Einnahmen'!$J43,K$1&lt;='Periodische Einnahmen'!$F43),'Periodische Einnahmen'!$D43,0),0)</f>
        <v>0</v>
      </c>
      <c r="L202" s="32">
        <f ca="1">IFERROR(IF(AND(MOD(MONTH(L$1)+12-MONTH('Periodische Einnahmen'!$J43),'Periodische Einnahmen'!$I43)=0,L$1&gt;='Periodische Einnahmen'!$J43,L$1&lt;='Periodische Einnahmen'!$F43),'Periodische Einnahmen'!$D43,0),0)</f>
        <v>0</v>
      </c>
      <c r="M202" s="32">
        <f ca="1">IFERROR(IF(AND(MOD(MONTH(M$1)+12-MONTH('Periodische Einnahmen'!$J43),'Periodische Einnahmen'!$I43)=0,M$1&gt;='Periodische Einnahmen'!$J43,M$1&lt;='Periodische Einnahmen'!$F43),'Periodische Einnahmen'!$D43,0),0)</f>
        <v>0</v>
      </c>
      <c r="N202" s="32">
        <f ca="1">IFERROR(IF(AND(MOD(MONTH(N$1)+12-MONTH('Periodische Einnahmen'!$J43),'Periodische Einnahmen'!$I43)=0,N$1&gt;='Periodische Einnahmen'!$J43,N$1&lt;='Periodische Einnahmen'!$F43),'Periodische Einnahmen'!$D43,0),0)</f>
        <v>0</v>
      </c>
      <c r="O202" s="32">
        <f ca="1">IFERROR(IF(AND(MOD(MONTH(O$1)+12-MONTH('Periodische Einnahmen'!$J43),'Periodische Einnahmen'!$I43)=0,O$1&gt;='Periodische Einnahmen'!$J43,O$1&lt;='Periodische Einnahmen'!$F43),'Periodische Einnahmen'!$D43,0),0)</f>
        <v>0</v>
      </c>
      <c r="P202" s="32">
        <f ca="1">IFERROR(IF(AND(MOD(MONTH(P$1)+12-MONTH('Periodische Einnahmen'!$J43),'Periodische Einnahmen'!$I43)=0,P$1&gt;='Periodische Einnahmen'!$J43,P$1&lt;='Periodische Einnahmen'!$F43),'Periodische Einnahmen'!$D43,0),0)</f>
        <v>0</v>
      </c>
      <c r="Q202" s="32">
        <f ca="1">IFERROR(IF(AND(MOD(MONTH(Q$1)+12-MONTH('Periodische Einnahmen'!$J43),'Periodische Einnahmen'!$I43)=0,Q$1&gt;='Periodische Einnahmen'!$J43,Q$1&lt;='Periodische Einnahmen'!$F43),'Periodische Einnahmen'!$D43,0),0)</f>
        <v>0</v>
      </c>
      <c r="R202" s="32">
        <f ca="1">IFERROR(IF(AND(MOD(MONTH(R$1)+12-MONTH('Periodische Einnahmen'!$J43),'Periodische Einnahmen'!$I43)=0,R$1&gt;='Periodische Einnahmen'!$J43,R$1&lt;='Periodische Einnahmen'!$F43),'Periodische Einnahmen'!$D43,0),0)</f>
        <v>0</v>
      </c>
      <c r="S202" s="32">
        <f ca="1">IFERROR(IF(AND(MOD(MONTH(S$1)+12-MONTH('Periodische Einnahmen'!$J43),'Periodische Einnahmen'!$I43)=0,S$1&gt;='Periodische Einnahmen'!$J43,S$1&lt;='Periodische Einnahmen'!$F43),'Periodische Einnahmen'!$D43,0),0)</f>
        <v>0</v>
      </c>
      <c r="T202" s="32">
        <f ca="1">IFERROR(IF(AND(MOD(MONTH(T$1)+12-MONTH('Periodische Einnahmen'!$J43),'Periodische Einnahmen'!$I43)=0,T$1&gt;='Periodische Einnahmen'!$J43,T$1&lt;='Periodische Einnahmen'!$F43),'Periodische Einnahmen'!$D43,0),0)</f>
        <v>0</v>
      </c>
      <c r="U202" s="32">
        <f ca="1">IFERROR(IF(AND(MOD(MONTH(U$1)+12-MONTH('Periodische Einnahmen'!$J43),'Periodische Einnahmen'!$I43)=0,U$1&gt;='Periodische Einnahmen'!$J43,U$1&lt;='Periodische Einnahmen'!$F43),'Periodische Einnahmen'!$D43,0),0)</f>
        <v>0</v>
      </c>
      <c r="V202" s="32">
        <f ca="1">IFERROR(IF(AND(MOD(MONTH(V$1)+12-MONTH('Periodische Einnahmen'!$J43),'Periodische Einnahmen'!$I43)=0,V$1&gt;='Periodische Einnahmen'!$J43,V$1&lt;='Periodische Einnahmen'!$F43),'Periodische Einnahmen'!$D43,0),0)</f>
        <v>0</v>
      </c>
      <c r="W202" s="32">
        <f ca="1">IFERROR(IF(AND(MOD(MONTH(W$1)+12-MONTH('Periodische Einnahmen'!$J43),'Periodische Einnahmen'!$I43)=0,W$1&gt;='Periodische Einnahmen'!$J43,W$1&lt;='Periodische Einnahmen'!$F43),'Periodische Einnahmen'!$D43,0),0)</f>
        <v>0</v>
      </c>
      <c r="X202" s="32">
        <f ca="1">IFERROR(IF(AND(MOD(MONTH(X$1)+12-MONTH('Periodische Einnahmen'!$J43),'Periodische Einnahmen'!$I43)=0,X$1&gt;='Periodische Einnahmen'!$J43,X$1&lt;='Periodische Einnahmen'!$F43),'Periodische Einnahmen'!$D43,0),0)</f>
        <v>0</v>
      </c>
      <c r="Y202" s="32">
        <f ca="1">IFERROR(IF(AND(MOD(MONTH(Y$1)+12-MONTH('Periodische Einnahmen'!$J43),'Periodische Einnahmen'!$I43)=0,Y$1&gt;='Periodische Einnahmen'!$J43,Y$1&lt;='Periodische Einnahmen'!$F43),'Periodische Einnahmen'!$D43,0),0)</f>
        <v>0</v>
      </c>
      <c r="Z202" s="27">
        <f t="shared" ca="1" si="26"/>
        <v>0</v>
      </c>
      <c r="AA202" s="28">
        <f t="shared" ca="1" si="27"/>
        <v>0</v>
      </c>
    </row>
    <row r="203" spans="1:27">
      <c r="A203" s="31" t="str">
        <f>IF('Periodische Einnahmen'!A44&lt;&gt;"",'Periodische Einnahmen'!A44&amp;" ("&amp;'Periodische Einnahmen'!C44&amp;" "&amp;TEXT('Periodische Einnahmen'!D44,"0.00")&amp;" ab "&amp;TEXT('Periodische Einnahmen'!E44,"MMM/JJJJ")&amp;")","")</f>
        <v/>
      </c>
      <c r="B203" s="32">
        <f ca="1">IFERROR(IF(AND(MOD(MONTH(B$1)+12-MONTH('Periodische Einnahmen'!$J44),'Periodische Einnahmen'!$I44)=0,B$1&gt;='Periodische Einnahmen'!$J44,B$1&lt;='Periodische Einnahmen'!$F44),'Periodische Einnahmen'!$D44,0),0)</f>
        <v>0</v>
      </c>
      <c r="C203" s="32">
        <f ca="1">IFERROR(IF(AND(MOD(MONTH(C$1)+12-MONTH('Periodische Einnahmen'!$J44),'Periodische Einnahmen'!$I44)=0,C$1&gt;='Periodische Einnahmen'!$J44,C$1&lt;='Periodische Einnahmen'!$F44),'Periodische Einnahmen'!$D44,0),0)</f>
        <v>0</v>
      </c>
      <c r="D203" s="32">
        <f ca="1">IFERROR(IF(AND(MOD(MONTH(D$1)+12-MONTH('Periodische Einnahmen'!$J44),'Periodische Einnahmen'!$I44)=0,D$1&gt;='Periodische Einnahmen'!$J44,D$1&lt;='Periodische Einnahmen'!$F44),'Periodische Einnahmen'!$D44,0),0)</f>
        <v>0</v>
      </c>
      <c r="E203" s="32">
        <f ca="1">IFERROR(IF(AND(MOD(MONTH(E$1)+12-MONTH('Periodische Einnahmen'!$J44),'Periodische Einnahmen'!$I44)=0,E$1&gt;='Periodische Einnahmen'!$J44,E$1&lt;='Periodische Einnahmen'!$F44),'Periodische Einnahmen'!$D44,0),0)</f>
        <v>0</v>
      </c>
      <c r="F203" s="32">
        <f ca="1">IFERROR(IF(AND(MOD(MONTH(F$1)+12-MONTH('Periodische Einnahmen'!$J44),'Periodische Einnahmen'!$I44)=0,F$1&gt;='Periodische Einnahmen'!$J44,F$1&lt;='Periodische Einnahmen'!$F44),'Periodische Einnahmen'!$D44,0),0)</f>
        <v>0</v>
      </c>
      <c r="G203" s="32">
        <f ca="1">IFERROR(IF(AND(MOD(MONTH(G$1)+12-MONTH('Periodische Einnahmen'!$J44),'Periodische Einnahmen'!$I44)=0,G$1&gt;='Periodische Einnahmen'!$J44,G$1&lt;='Periodische Einnahmen'!$F44),'Periodische Einnahmen'!$D44,0),0)</f>
        <v>0</v>
      </c>
      <c r="H203" s="32">
        <f ca="1">IFERROR(IF(AND(MOD(MONTH(H$1)+12-MONTH('Periodische Einnahmen'!$J44),'Periodische Einnahmen'!$I44)=0,H$1&gt;='Periodische Einnahmen'!$J44,H$1&lt;='Periodische Einnahmen'!$F44),'Periodische Einnahmen'!$D44,0),0)</f>
        <v>0</v>
      </c>
      <c r="I203" s="32">
        <f ca="1">IFERROR(IF(AND(MOD(MONTH(I$1)+12-MONTH('Periodische Einnahmen'!$J44),'Periodische Einnahmen'!$I44)=0,I$1&gt;='Periodische Einnahmen'!$J44,I$1&lt;='Periodische Einnahmen'!$F44),'Periodische Einnahmen'!$D44,0),0)</f>
        <v>0</v>
      </c>
      <c r="J203" s="32">
        <f ca="1">IFERROR(IF(AND(MOD(MONTH(J$1)+12-MONTH('Periodische Einnahmen'!$J44),'Periodische Einnahmen'!$I44)=0,J$1&gt;='Periodische Einnahmen'!$J44,J$1&lt;='Periodische Einnahmen'!$F44),'Periodische Einnahmen'!$D44,0),0)</f>
        <v>0</v>
      </c>
      <c r="K203" s="32">
        <f ca="1">IFERROR(IF(AND(MOD(MONTH(K$1)+12-MONTH('Periodische Einnahmen'!$J44),'Periodische Einnahmen'!$I44)=0,K$1&gt;='Periodische Einnahmen'!$J44,K$1&lt;='Periodische Einnahmen'!$F44),'Periodische Einnahmen'!$D44,0),0)</f>
        <v>0</v>
      </c>
      <c r="L203" s="32">
        <f ca="1">IFERROR(IF(AND(MOD(MONTH(L$1)+12-MONTH('Periodische Einnahmen'!$J44),'Periodische Einnahmen'!$I44)=0,L$1&gt;='Periodische Einnahmen'!$J44,L$1&lt;='Periodische Einnahmen'!$F44),'Periodische Einnahmen'!$D44,0),0)</f>
        <v>0</v>
      </c>
      <c r="M203" s="32">
        <f ca="1">IFERROR(IF(AND(MOD(MONTH(M$1)+12-MONTH('Periodische Einnahmen'!$J44),'Periodische Einnahmen'!$I44)=0,M$1&gt;='Periodische Einnahmen'!$J44,M$1&lt;='Periodische Einnahmen'!$F44),'Periodische Einnahmen'!$D44,0),0)</f>
        <v>0</v>
      </c>
      <c r="N203" s="32">
        <f ca="1">IFERROR(IF(AND(MOD(MONTH(N$1)+12-MONTH('Periodische Einnahmen'!$J44),'Periodische Einnahmen'!$I44)=0,N$1&gt;='Periodische Einnahmen'!$J44,N$1&lt;='Periodische Einnahmen'!$F44),'Periodische Einnahmen'!$D44,0),0)</f>
        <v>0</v>
      </c>
      <c r="O203" s="32">
        <f ca="1">IFERROR(IF(AND(MOD(MONTH(O$1)+12-MONTH('Periodische Einnahmen'!$J44),'Periodische Einnahmen'!$I44)=0,O$1&gt;='Periodische Einnahmen'!$J44,O$1&lt;='Periodische Einnahmen'!$F44),'Periodische Einnahmen'!$D44,0),0)</f>
        <v>0</v>
      </c>
      <c r="P203" s="32">
        <f ca="1">IFERROR(IF(AND(MOD(MONTH(P$1)+12-MONTH('Periodische Einnahmen'!$J44),'Periodische Einnahmen'!$I44)=0,P$1&gt;='Periodische Einnahmen'!$J44,P$1&lt;='Periodische Einnahmen'!$F44),'Periodische Einnahmen'!$D44,0),0)</f>
        <v>0</v>
      </c>
      <c r="Q203" s="32">
        <f ca="1">IFERROR(IF(AND(MOD(MONTH(Q$1)+12-MONTH('Periodische Einnahmen'!$J44),'Periodische Einnahmen'!$I44)=0,Q$1&gt;='Periodische Einnahmen'!$J44,Q$1&lt;='Periodische Einnahmen'!$F44),'Periodische Einnahmen'!$D44,0),0)</f>
        <v>0</v>
      </c>
      <c r="R203" s="32">
        <f ca="1">IFERROR(IF(AND(MOD(MONTH(R$1)+12-MONTH('Periodische Einnahmen'!$J44),'Periodische Einnahmen'!$I44)=0,R$1&gt;='Periodische Einnahmen'!$J44,R$1&lt;='Periodische Einnahmen'!$F44),'Periodische Einnahmen'!$D44,0),0)</f>
        <v>0</v>
      </c>
      <c r="S203" s="32">
        <f ca="1">IFERROR(IF(AND(MOD(MONTH(S$1)+12-MONTH('Periodische Einnahmen'!$J44),'Periodische Einnahmen'!$I44)=0,S$1&gt;='Periodische Einnahmen'!$J44,S$1&lt;='Periodische Einnahmen'!$F44),'Periodische Einnahmen'!$D44,0),0)</f>
        <v>0</v>
      </c>
      <c r="T203" s="32">
        <f ca="1">IFERROR(IF(AND(MOD(MONTH(T$1)+12-MONTH('Periodische Einnahmen'!$J44),'Periodische Einnahmen'!$I44)=0,T$1&gt;='Periodische Einnahmen'!$J44,T$1&lt;='Periodische Einnahmen'!$F44),'Periodische Einnahmen'!$D44,0),0)</f>
        <v>0</v>
      </c>
      <c r="U203" s="32">
        <f ca="1">IFERROR(IF(AND(MOD(MONTH(U$1)+12-MONTH('Periodische Einnahmen'!$J44),'Periodische Einnahmen'!$I44)=0,U$1&gt;='Periodische Einnahmen'!$J44,U$1&lt;='Periodische Einnahmen'!$F44),'Periodische Einnahmen'!$D44,0),0)</f>
        <v>0</v>
      </c>
      <c r="V203" s="32">
        <f ca="1">IFERROR(IF(AND(MOD(MONTH(V$1)+12-MONTH('Periodische Einnahmen'!$J44),'Periodische Einnahmen'!$I44)=0,V$1&gt;='Periodische Einnahmen'!$J44,V$1&lt;='Periodische Einnahmen'!$F44),'Periodische Einnahmen'!$D44,0),0)</f>
        <v>0</v>
      </c>
      <c r="W203" s="32">
        <f ca="1">IFERROR(IF(AND(MOD(MONTH(W$1)+12-MONTH('Periodische Einnahmen'!$J44),'Periodische Einnahmen'!$I44)=0,W$1&gt;='Periodische Einnahmen'!$J44,W$1&lt;='Periodische Einnahmen'!$F44),'Periodische Einnahmen'!$D44,0),0)</f>
        <v>0</v>
      </c>
      <c r="X203" s="32">
        <f ca="1">IFERROR(IF(AND(MOD(MONTH(X$1)+12-MONTH('Periodische Einnahmen'!$J44),'Periodische Einnahmen'!$I44)=0,X$1&gt;='Periodische Einnahmen'!$J44,X$1&lt;='Periodische Einnahmen'!$F44),'Periodische Einnahmen'!$D44,0),0)</f>
        <v>0</v>
      </c>
      <c r="Y203" s="32">
        <f ca="1">IFERROR(IF(AND(MOD(MONTH(Y$1)+12-MONTH('Periodische Einnahmen'!$J44),'Periodische Einnahmen'!$I44)=0,Y$1&gt;='Periodische Einnahmen'!$J44,Y$1&lt;='Periodische Einnahmen'!$F44),'Periodische Einnahmen'!$D44,0),0)</f>
        <v>0</v>
      </c>
      <c r="Z203" s="27">
        <f t="shared" ca="1" si="26"/>
        <v>0</v>
      </c>
      <c r="AA203" s="28">
        <f t="shared" ca="1" si="27"/>
        <v>0</v>
      </c>
    </row>
    <row r="204" spans="1:27">
      <c r="A204" s="31" t="str">
        <f>IF('Periodische Einnahmen'!A45&lt;&gt;"",'Periodische Einnahmen'!A45&amp;" ("&amp;'Periodische Einnahmen'!C45&amp;" "&amp;TEXT('Periodische Einnahmen'!D45,"0.00")&amp;" ab "&amp;TEXT('Periodische Einnahmen'!E45,"MMM/JJJJ")&amp;")","")</f>
        <v/>
      </c>
      <c r="B204" s="32">
        <f ca="1">IFERROR(IF(AND(MOD(MONTH(B$1)+12-MONTH('Periodische Einnahmen'!$J45),'Periodische Einnahmen'!$I45)=0,B$1&gt;='Periodische Einnahmen'!$J45,B$1&lt;='Periodische Einnahmen'!$F45),'Periodische Einnahmen'!$D45,0),0)</f>
        <v>0</v>
      </c>
      <c r="C204" s="32">
        <f ca="1">IFERROR(IF(AND(MOD(MONTH(C$1)+12-MONTH('Periodische Einnahmen'!$J45),'Periodische Einnahmen'!$I45)=0,C$1&gt;='Periodische Einnahmen'!$J45,C$1&lt;='Periodische Einnahmen'!$F45),'Periodische Einnahmen'!$D45,0),0)</f>
        <v>0</v>
      </c>
      <c r="D204" s="32">
        <f ca="1">IFERROR(IF(AND(MOD(MONTH(D$1)+12-MONTH('Periodische Einnahmen'!$J45),'Periodische Einnahmen'!$I45)=0,D$1&gt;='Periodische Einnahmen'!$J45,D$1&lt;='Periodische Einnahmen'!$F45),'Periodische Einnahmen'!$D45,0),0)</f>
        <v>0</v>
      </c>
      <c r="E204" s="32">
        <f ca="1">IFERROR(IF(AND(MOD(MONTH(E$1)+12-MONTH('Periodische Einnahmen'!$J45),'Periodische Einnahmen'!$I45)=0,E$1&gt;='Periodische Einnahmen'!$J45,E$1&lt;='Periodische Einnahmen'!$F45),'Periodische Einnahmen'!$D45,0),0)</f>
        <v>0</v>
      </c>
      <c r="F204" s="32">
        <f ca="1">IFERROR(IF(AND(MOD(MONTH(F$1)+12-MONTH('Periodische Einnahmen'!$J45),'Periodische Einnahmen'!$I45)=0,F$1&gt;='Periodische Einnahmen'!$J45,F$1&lt;='Periodische Einnahmen'!$F45),'Periodische Einnahmen'!$D45,0),0)</f>
        <v>0</v>
      </c>
      <c r="G204" s="32">
        <f ca="1">IFERROR(IF(AND(MOD(MONTH(G$1)+12-MONTH('Periodische Einnahmen'!$J45),'Periodische Einnahmen'!$I45)=0,G$1&gt;='Periodische Einnahmen'!$J45,G$1&lt;='Periodische Einnahmen'!$F45),'Periodische Einnahmen'!$D45,0),0)</f>
        <v>0</v>
      </c>
      <c r="H204" s="32">
        <f ca="1">IFERROR(IF(AND(MOD(MONTH(H$1)+12-MONTH('Periodische Einnahmen'!$J45),'Periodische Einnahmen'!$I45)=0,H$1&gt;='Periodische Einnahmen'!$J45,H$1&lt;='Periodische Einnahmen'!$F45),'Periodische Einnahmen'!$D45,0),0)</f>
        <v>0</v>
      </c>
      <c r="I204" s="32">
        <f ca="1">IFERROR(IF(AND(MOD(MONTH(I$1)+12-MONTH('Periodische Einnahmen'!$J45),'Periodische Einnahmen'!$I45)=0,I$1&gt;='Periodische Einnahmen'!$J45,I$1&lt;='Periodische Einnahmen'!$F45),'Periodische Einnahmen'!$D45,0),0)</f>
        <v>0</v>
      </c>
      <c r="J204" s="32">
        <f ca="1">IFERROR(IF(AND(MOD(MONTH(J$1)+12-MONTH('Periodische Einnahmen'!$J45),'Periodische Einnahmen'!$I45)=0,J$1&gt;='Periodische Einnahmen'!$J45,J$1&lt;='Periodische Einnahmen'!$F45),'Periodische Einnahmen'!$D45,0),0)</f>
        <v>0</v>
      </c>
      <c r="K204" s="32">
        <f ca="1">IFERROR(IF(AND(MOD(MONTH(K$1)+12-MONTH('Periodische Einnahmen'!$J45),'Periodische Einnahmen'!$I45)=0,K$1&gt;='Periodische Einnahmen'!$J45,K$1&lt;='Periodische Einnahmen'!$F45),'Periodische Einnahmen'!$D45,0),0)</f>
        <v>0</v>
      </c>
      <c r="L204" s="32">
        <f ca="1">IFERROR(IF(AND(MOD(MONTH(L$1)+12-MONTH('Periodische Einnahmen'!$J45),'Periodische Einnahmen'!$I45)=0,L$1&gt;='Periodische Einnahmen'!$J45,L$1&lt;='Periodische Einnahmen'!$F45),'Periodische Einnahmen'!$D45,0),0)</f>
        <v>0</v>
      </c>
      <c r="M204" s="32">
        <f ca="1">IFERROR(IF(AND(MOD(MONTH(M$1)+12-MONTH('Periodische Einnahmen'!$J45),'Periodische Einnahmen'!$I45)=0,M$1&gt;='Periodische Einnahmen'!$J45,M$1&lt;='Periodische Einnahmen'!$F45),'Periodische Einnahmen'!$D45,0),0)</f>
        <v>0</v>
      </c>
      <c r="N204" s="32">
        <f ca="1">IFERROR(IF(AND(MOD(MONTH(N$1)+12-MONTH('Periodische Einnahmen'!$J45),'Periodische Einnahmen'!$I45)=0,N$1&gt;='Periodische Einnahmen'!$J45,N$1&lt;='Periodische Einnahmen'!$F45),'Periodische Einnahmen'!$D45,0),0)</f>
        <v>0</v>
      </c>
      <c r="O204" s="32">
        <f ca="1">IFERROR(IF(AND(MOD(MONTH(O$1)+12-MONTH('Periodische Einnahmen'!$J45),'Periodische Einnahmen'!$I45)=0,O$1&gt;='Periodische Einnahmen'!$J45,O$1&lt;='Periodische Einnahmen'!$F45),'Periodische Einnahmen'!$D45,0),0)</f>
        <v>0</v>
      </c>
      <c r="P204" s="32">
        <f ca="1">IFERROR(IF(AND(MOD(MONTH(P$1)+12-MONTH('Periodische Einnahmen'!$J45),'Periodische Einnahmen'!$I45)=0,P$1&gt;='Periodische Einnahmen'!$J45,P$1&lt;='Periodische Einnahmen'!$F45),'Periodische Einnahmen'!$D45,0),0)</f>
        <v>0</v>
      </c>
      <c r="Q204" s="32">
        <f ca="1">IFERROR(IF(AND(MOD(MONTH(Q$1)+12-MONTH('Periodische Einnahmen'!$J45),'Periodische Einnahmen'!$I45)=0,Q$1&gt;='Periodische Einnahmen'!$J45,Q$1&lt;='Periodische Einnahmen'!$F45),'Periodische Einnahmen'!$D45,0),0)</f>
        <v>0</v>
      </c>
      <c r="R204" s="32">
        <f ca="1">IFERROR(IF(AND(MOD(MONTH(R$1)+12-MONTH('Periodische Einnahmen'!$J45),'Periodische Einnahmen'!$I45)=0,R$1&gt;='Periodische Einnahmen'!$J45,R$1&lt;='Periodische Einnahmen'!$F45),'Periodische Einnahmen'!$D45,0),0)</f>
        <v>0</v>
      </c>
      <c r="S204" s="32">
        <f ca="1">IFERROR(IF(AND(MOD(MONTH(S$1)+12-MONTH('Periodische Einnahmen'!$J45),'Periodische Einnahmen'!$I45)=0,S$1&gt;='Periodische Einnahmen'!$J45,S$1&lt;='Periodische Einnahmen'!$F45),'Periodische Einnahmen'!$D45,0),0)</f>
        <v>0</v>
      </c>
      <c r="T204" s="32">
        <f ca="1">IFERROR(IF(AND(MOD(MONTH(T$1)+12-MONTH('Periodische Einnahmen'!$J45),'Periodische Einnahmen'!$I45)=0,T$1&gt;='Periodische Einnahmen'!$J45,T$1&lt;='Periodische Einnahmen'!$F45),'Periodische Einnahmen'!$D45,0),0)</f>
        <v>0</v>
      </c>
      <c r="U204" s="32">
        <f ca="1">IFERROR(IF(AND(MOD(MONTH(U$1)+12-MONTH('Periodische Einnahmen'!$J45),'Periodische Einnahmen'!$I45)=0,U$1&gt;='Periodische Einnahmen'!$J45,U$1&lt;='Periodische Einnahmen'!$F45),'Periodische Einnahmen'!$D45,0),0)</f>
        <v>0</v>
      </c>
      <c r="V204" s="32">
        <f ca="1">IFERROR(IF(AND(MOD(MONTH(V$1)+12-MONTH('Periodische Einnahmen'!$J45),'Periodische Einnahmen'!$I45)=0,V$1&gt;='Periodische Einnahmen'!$J45,V$1&lt;='Periodische Einnahmen'!$F45),'Periodische Einnahmen'!$D45,0),0)</f>
        <v>0</v>
      </c>
      <c r="W204" s="32">
        <f ca="1">IFERROR(IF(AND(MOD(MONTH(W$1)+12-MONTH('Periodische Einnahmen'!$J45),'Periodische Einnahmen'!$I45)=0,W$1&gt;='Periodische Einnahmen'!$J45,W$1&lt;='Periodische Einnahmen'!$F45),'Periodische Einnahmen'!$D45,0),0)</f>
        <v>0</v>
      </c>
      <c r="X204" s="32">
        <f ca="1">IFERROR(IF(AND(MOD(MONTH(X$1)+12-MONTH('Periodische Einnahmen'!$J45),'Periodische Einnahmen'!$I45)=0,X$1&gt;='Periodische Einnahmen'!$J45,X$1&lt;='Periodische Einnahmen'!$F45),'Periodische Einnahmen'!$D45,0),0)</f>
        <v>0</v>
      </c>
      <c r="Y204" s="32">
        <f ca="1">IFERROR(IF(AND(MOD(MONTH(Y$1)+12-MONTH('Periodische Einnahmen'!$J45),'Periodische Einnahmen'!$I45)=0,Y$1&gt;='Periodische Einnahmen'!$J45,Y$1&lt;='Periodische Einnahmen'!$F45),'Periodische Einnahmen'!$D45,0),0)</f>
        <v>0</v>
      </c>
      <c r="Z204" s="27">
        <f t="shared" ca="1" si="26"/>
        <v>0</v>
      </c>
      <c r="AA204" s="28">
        <f t="shared" ca="1" si="27"/>
        <v>0</v>
      </c>
    </row>
    <row r="205" spans="1:27">
      <c r="A205" s="31" t="str">
        <f>IF('Periodische Einnahmen'!A46&lt;&gt;"",'Periodische Einnahmen'!A46&amp;" ("&amp;'Periodische Einnahmen'!C46&amp;" "&amp;TEXT('Periodische Einnahmen'!D46,"0.00")&amp;" ab "&amp;TEXT('Periodische Einnahmen'!E46,"MMM/JJJJ")&amp;")","")</f>
        <v/>
      </c>
      <c r="B205" s="32">
        <f ca="1">IFERROR(IF(AND(MOD(MONTH(B$1)+12-MONTH('Periodische Einnahmen'!$J46),'Periodische Einnahmen'!$I46)=0,B$1&gt;='Periodische Einnahmen'!$J46,B$1&lt;='Periodische Einnahmen'!$F46),'Periodische Einnahmen'!$D46,0),0)</f>
        <v>0</v>
      </c>
      <c r="C205" s="32">
        <f ca="1">IFERROR(IF(AND(MOD(MONTH(C$1)+12-MONTH('Periodische Einnahmen'!$J46),'Periodische Einnahmen'!$I46)=0,C$1&gt;='Periodische Einnahmen'!$J46,C$1&lt;='Periodische Einnahmen'!$F46),'Periodische Einnahmen'!$D46,0),0)</f>
        <v>0</v>
      </c>
      <c r="D205" s="32">
        <f ca="1">IFERROR(IF(AND(MOD(MONTH(D$1)+12-MONTH('Periodische Einnahmen'!$J46),'Periodische Einnahmen'!$I46)=0,D$1&gt;='Periodische Einnahmen'!$J46,D$1&lt;='Periodische Einnahmen'!$F46),'Periodische Einnahmen'!$D46,0),0)</f>
        <v>0</v>
      </c>
      <c r="E205" s="32">
        <f ca="1">IFERROR(IF(AND(MOD(MONTH(E$1)+12-MONTH('Periodische Einnahmen'!$J46),'Periodische Einnahmen'!$I46)=0,E$1&gt;='Periodische Einnahmen'!$J46,E$1&lt;='Periodische Einnahmen'!$F46),'Periodische Einnahmen'!$D46,0),0)</f>
        <v>0</v>
      </c>
      <c r="F205" s="32">
        <f ca="1">IFERROR(IF(AND(MOD(MONTH(F$1)+12-MONTH('Periodische Einnahmen'!$J46),'Periodische Einnahmen'!$I46)=0,F$1&gt;='Periodische Einnahmen'!$J46,F$1&lt;='Periodische Einnahmen'!$F46),'Periodische Einnahmen'!$D46,0),0)</f>
        <v>0</v>
      </c>
      <c r="G205" s="32">
        <f ca="1">IFERROR(IF(AND(MOD(MONTH(G$1)+12-MONTH('Periodische Einnahmen'!$J46),'Periodische Einnahmen'!$I46)=0,G$1&gt;='Periodische Einnahmen'!$J46,G$1&lt;='Periodische Einnahmen'!$F46),'Periodische Einnahmen'!$D46,0),0)</f>
        <v>0</v>
      </c>
      <c r="H205" s="32">
        <f ca="1">IFERROR(IF(AND(MOD(MONTH(H$1)+12-MONTH('Periodische Einnahmen'!$J46),'Periodische Einnahmen'!$I46)=0,H$1&gt;='Periodische Einnahmen'!$J46,H$1&lt;='Periodische Einnahmen'!$F46),'Periodische Einnahmen'!$D46,0),0)</f>
        <v>0</v>
      </c>
      <c r="I205" s="32">
        <f ca="1">IFERROR(IF(AND(MOD(MONTH(I$1)+12-MONTH('Periodische Einnahmen'!$J46),'Periodische Einnahmen'!$I46)=0,I$1&gt;='Periodische Einnahmen'!$J46,I$1&lt;='Periodische Einnahmen'!$F46),'Periodische Einnahmen'!$D46,0),0)</f>
        <v>0</v>
      </c>
      <c r="J205" s="32">
        <f ca="1">IFERROR(IF(AND(MOD(MONTH(J$1)+12-MONTH('Periodische Einnahmen'!$J46),'Periodische Einnahmen'!$I46)=0,J$1&gt;='Periodische Einnahmen'!$J46,J$1&lt;='Periodische Einnahmen'!$F46),'Periodische Einnahmen'!$D46,0),0)</f>
        <v>0</v>
      </c>
      <c r="K205" s="32">
        <f ca="1">IFERROR(IF(AND(MOD(MONTH(K$1)+12-MONTH('Periodische Einnahmen'!$J46),'Periodische Einnahmen'!$I46)=0,K$1&gt;='Periodische Einnahmen'!$J46,K$1&lt;='Periodische Einnahmen'!$F46),'Periodische Einnahmen'!$D46,0),0)</f>
        <v>0</v>
      </c>
      <c r="L205" s="32">
        <f ca="1">IFERROR(IF(AND(MOD(MONTH(L$1)+12-MONTH('Periodische Einnahmen'!$J46),'Periodische Einnahmen'!$I46)=0,L$1&gt;='Periodische Einnahmen'!$J46,L$1&lt;='Periodische Einnahmen'!$F46),'Periodische Einnahmen'!$D46,0),0)</f>
        <v>0</v>
      </c>
      <c r="M205" s="32">
        <f ca="1">IFERROR(IF(AND(MOD(MONTH(M$1)+12-MONTH('Periodische Einnahmen'!$J46),'Periodische Einnahmen'!$I46)=0,M$1&gt;='Periodische Einnahmen'!$J46,M$1&lt;='Periodische Einnahmen'!$F46),'Periodische Einnahmen'!$D46,0),0)</f>
        <v>0</v>
      </c>
      <c r="N205" s="32">
        <f ca="1">IFERROR(IF(AND(MOD(MONTH(N$1)+12-MONTH('Periodische Einnahmen'!$J46),'Periodische Einnahmen'!$I46)=0,N$1&gt;='Periodische Einnahmen'!$J46,N$1&lt;='Periodische Einnahmen'!$F46),'Periodische Einnahmen'!$D46,0),0)</f>
        <v>0</v>
      </c>
      <c r="O205" s="32">
        <f ca="1">IFERROR(IF(AND(MOD(MONTH(O$1)+12-MONTH('Periodische Einnahmen'!$J46),'Periodische Einnahmen'!$I46)=0,O$1&gt;='Periodische Einnahmen'!$J46,O$1&lt;='Periodische Einnahmen'!$F46),'Periodische Einnahmen'!$D46,0),0)</f>
        <v>0</v>
      </c>
      <c r="P205" s="32">
        <f ca="1">IFERROR(IF(AND(MOD(MONTH(P$1)+12-MONTH('Periodische Einnahmen'!$J46),'Periodische Einnahmen'!$I46)=0,P$1&gt;='Periodische Einnahmen'!$J46,P$1&lt;='Periodische Einnahmen'!$F46),'Periodische Einnahmen'!$D46,0),0)</f>
        <v>0</v>
      </c>
      <c r="Q205" s="32">
        <f ca="1">IFERROR(IF(AND(MOD(MONTH(Q$1)+12-MONTH('Periodische Einnahmen'!$J46),'Periodische Einnahmen'!$I46)=0,Q$1&gt;='Periodische Einnahmen'!$J46,Q$1&lt;='Periodische Einnahmen'!$F46),'Periodische Einnahmen'!$D46,0),0)</f>
        <v>0</v>
      </c>
      <c r="R205" s="32">
        <f ca="1">IFERROR(IF(AND(MOD(MONTH(R$1)+12-MONTH('Periodische Einnahmen'!$J46),'Periodische Einnahmen'!$I46)=0,R$1&gt;='Periodische Einnahmen'!$J46,R$1&lt;='Periodische Einnahmen'!$F46),'Periodische Einnahmen'!$D46,0),0)</f>
        <v>0</v>
      </c>
      <c r="S205" s="32">
        <f ca="1">IFERROR(IF(AND(MOD(MONTH(S$1)+12-MONTH('Periodische Einnahmen'!$J46),'Periodische Einnahmen'!$I46)=0,S$1&gt;='Periodische Einnahmen'!$J46,S$1&lt;='Periodische Einnahmen'!$F46),'Periodische Einnahmen'!$D46,0),0)</f>
        <v>0</v>
      </c>
      <c r="T205" s="32">
        <f ca="1">IFERROR(IF(AND(MOD(MONTH(T$1)+12-MONTH('Periodische Einnahmen'!$J46),'Periodische Einnahmen'!$I46)=0,T$1&gt;='Periodische Einnahmen'!$J46,T$1&lt;='Periodische Einnahmen'!$F46),'Periodische Einnahmen'!$D46,0),0)</f>
        <v>0</v>
      </c>
      <c r="U205" s="32">
        <f ca="1">IFERROR(IF(AND(MOD(MONTH(U$1)+12-MONTH('Periodische Einnahmen'!$J46),'Periodische Einnahmen'!$I46)=0,U$1&gt;='Periodische Einnahmen'!$J46,U$1&lt;='Periodische Einnahmen'!$F46),'Periodische Einnahmen'!$D46,0),0)</f>
        <v>0</v>
      </c>
      <c r="V205" s="32">
        <f ca="1">IFERROR(IF(AND(MOD(MONTH(V$1)+12-MONTH('Periodische Einnahmen'!$J46),'Periodische Einnahmen'!$I46)=0,V$1&gt;='Periodische Einnahmen'!$J46,V$1&lt;='Periodische Einnahmen'!$F46),'Periodische Einnahmen'!$D46,0),0)</f>
        <v>0</v>
      </c>
      <c r="W205" s="32">
        <f ca="1">IFERROR(IF(AND(MOD(MONTH(W$1)+12-MONTH('Periodische Einnahmen'!$J46),'Periodische Einnahmen'!$I46)=0,W$1&gt;='Periodische Einnahmen'!$J46,W$1&lt;='Periodische Einnahmen'!$F46),'Periodische Einnahmen'!$D46,0),0)</f>
        <v>0</v>
      </c>
      <c r="X205" s="32">
        <f ca="1">IFERROR(IF(AND(MOD(MONTH(X$1)+12-MONTH('Periodische Einnahmen'!$J46),'Periodische Einnahmen'!$I46)=0,X$1&gt;='Periodische Einnahmen'!$J46,X$1&lt;='Periodische Einnahmen'!$F46),'Periodische Einnahmen'!$D46,0),0)</f>
        <v>0</v>
      </c>
      <c r="Y205" s="32">
        <f ca="1">IFERROR(IF(AND(MOD(MONTH(Y$1)+12-MONTH('Periodische Einnahmen'!$J46),'Periodische Einnahmen'!$I46)=0,Y$1&gt;='Periodische Einnahmen'!$J46,Y$1&lt;='Periodische Einnahmen'!$F46),'Periodische Einnahmen'!$D46,0),0)</f>
        <v>0</v>
      </c>
      <c r="Z205" s="27">
        <f t="shared" ca="1" si="26"/>
        <v>0</v>
      </c>
      <c r="AA205" s="28">
        <f t="shared" ca="1" si="27"/>
        <v>0</v>
      </c>
    </row>
    <row r="206" spans="1:27">
      <c r="A206" s="31" t="str">
        <f>IF('Periodische Einnahmen'!A47&lt;&gt;"",'Periodische Einnahmen'!A47&amp;" ("&amp;'Periodische Einnahmen'!C47&amp;" "&amp;TEXT('Periodische Einnahmen'!D47,"0.00")&amp;" ab "&amp;TEXT('Periodische Einnahmen'!E47,"MMM/JJJJ")&amp;")","")</f>
        <v/>
      </c>
      <c r="B206" s="32">
        <f ca="1">IFERROR(IF(AND(MOD(MONTH(B$1)+12-MONTH('Periodische Einnahmen'!$J47),'Periodische Einnahmen'!$I47)=0,B$1&gt;='Periodische Einnahmen'!$J47,B$1&lt;='Periodische Einnahmen'!$F47),'Periodische Einnahmen'!$D47,0),0)</f>
        <v>0</v>
      </c>
      <c r="C206" s="32">
        <f ca="1">IFERROR(IF(AND(MOD(MONTH(C$1)+12-MONTH('Periodische Einnahmen'!$J47),'Periodische Einnahmen'!$I47)=0,C$1&gt;='Periodische Einnahmen'!$J47,C$1&lt;='Periodische Einnahmen'!$F47),'Periodische Einnahmen'!$D47,0),0)</f>
        <v>0</v>
      </c>
      <c r="D206" s="32">
        <f ca="1">IFERROR(IF(AND(MOD(MONTH(D$1)+12-MONTH('Periodische Einnahmen'!$J47),'Periodische Einnahmen'!$I47)=0,D$1&gt;='Periodische Einnahmen'!$J47,D$1&lt;='Periodische Einnahmen'!$F47),'Periodische Einnahmen'!$D47,0),0)</f>
        <v>0</v>
      </c>
      <c r="E206" s="32">
        <f ca="1">IFERROR(IF(AND(MOD(MONTH(E$1)+12-MONTH('Periodische Einnahmen'!$J47),'Periodische Einnahmen'!$I47)=0,E$1&gt;='Periodische Einnahmen'!$J47,E$1&lt;='Periodische Einnahmen'!$F47),'Periodische Einnahmen'!$D47,0),0)</f>
        <v>0</v>
      </c>
      <c r="F206" s="32">
        <f ca="1">IFERROR(IF(AND(MOD(MONTH(F$1)+12-MONTH('Periodische Einnahmen'!$J47),'Periodische Einnahmen'!$I47)=0,F$1&gt;='Periodische Einnahmen'!$J47,F$1&lt;='Periodische Einnahmen'!$F47),'Periodische Einnahmen'!$D47,0),0)</f>
        <v>0</v>
      </c>
      <c r="G206" s="32">
        <f ca="1">IFERROR(IF(AND(MOD(MONTH(G$1)+12-MONTH('Periodische Einnahmen'!$J47),'Periodische Einnahmen'!$I47)=0,G$1&gt;='Periodische Einnahmen'!$J47,G$1&lt;='Periodische Einnahmen'!$F47),'Periodische Einnahmen'!$D47,0),0)</f>
        <v>0</v>
      </c>
      <c r="H206" s="32">
        <f ca="1">IFERROR(IF(AND(MOD(MONTH(H$1)+12-MONTH('Periodische Einnahmen'!$J47),'Periodische Einnahmen'!$I47)=0,H$1&gt;='Periodische Einnahmen'!$J47,H$1&lt;='Periodische Einnahmen'!$F47),'Periodische Einnahmen'!$D47,0),0)</f>
        <v>0</v>
      </c>
      <c r="I206" s="32">
        <f ca="1">IFERROR(IF(AND(MOD(MONTH(I$1)+12-MONTH('Periodische Einnahmen'!$J47),'Periodische Einnahmen'!$I47)=0,I$1&gt;='Periodische Einnahmen'!$J47,I$1&lt;='Periodische Einnahmen'!$F47),'Periodische Einnahmen'!$D47,0),0)</f>
        <v>0</v>
      </c>
      <c r="J206" s="32">
        <f ca="1">IFERROR(IF(AND(MOD(MONTH(J$1)+12-MONTH('Periodische Einnahmen'!$J47),'Periodische Einnahmen'!$I47)=0,J$1&gt;='Periodische Einnahmen'!$J47,J$1&lt;='Periodische Einnahmen'!$F47),'Periodische Einnahmen'!$D47,0),0)</f>
        <v>0</v>
      </c>
      <c r="K206" s="32">
        <f ca="1">IFERROR(IF(AND(MOD(MONTH(K$1)+12-MONTH('Periodische Einnahmen'!$J47),'Periodische Einnahmen'!$I47)=0,K$1&gt;='Periodische Einnahmen'!$J47,K$1&lt;='Periodische Einnahmen'!$F47),'Periodische Einnahmen'!$D47,0),0)</f>
        <v>0</v>
      </c>
      <c r="L206" s="32">
        <f ca="1">IFERROR(IF(AND(MOD(MONTH(L$1)+12-MONTH('Periodische Einnahmen'!$J47),'Periodische Einnahmen'!$I47)=0,L$1&gt;='Periodische Einnahmen'!$J47,L$1&lt;='Periodische Einnahmen'!$F47),'Periodische Einnahmen'!$D47,0),0)</f>
        <v>0</v>
      </c>
      <c r="M206" s="32">
        <f ca="1">IFERROR(IF(AND(MOD(MONTH(M$1)+12-MONTH('Periodische Einnahmen'!$J47),'Periodische Einnahmen'!$I47)=0,M$1&gt;='Periodische Einnahmen'!$J47,M$1&lt;='Periodische Einnahmen'!$F47),'Periodische Einnahmen'!$D47,0),0)</f>
        <v>0</v>
      </c>
      <c r="N206" s="32">
        <f ca="1">IFERROR(IF(AND(MOD(MONTH(N$1)+12-MONTH('Periodische Einnahmen'!$J47),'Periodische Einnahmen'!$I47)=0,N$1&gt;='Periodische Einnahmen'!$J47,N$1&lt;='Periodische Einnahmen'!$F47),'Periodische Einnahmen'!$D47,0),0)</f>
        <v>0</v>
      </c>
      <c r="O206" s="32">
        <f ca="1">IFERROR(IF(AND(MOD(MONTH(O$1)+12-MONTH('Periodische Einnahmen'!$J47),'Periodische Einnahmen'!$I47)=0,O$1&gt;='Periodische Einnahmen'!$J47,O$1&lt;='Periodische Einnahmen'!$F47),'Periodische Einnahmen'!$D47,0),0)</f>
        <v>0</v>
      </c>
      <c r="P206" s="32">
        <f ca="1">IFERROR(IF(AND(MOD(MONTH(P$1)+12-MONTH('Periodische Einnahmen'!$J47),'Periodische Einnahmen'!$I47)=0,P$1&gt;='Periodische Einnahmen'!$J47,P$1&lt;='Periodische Einnahmen'!$F47),'Periodische Einnahmen'!$D47,0),0)</f>
        <v>0</v>
      </c>
      <c r="Q206" s="32">
        <f ca="1">IFERROR(IF(AND(MOD(MONTH(Q$1)+12-MONTH('Periodische Einnahmen'!$J47),'Periodische Einnahmen'!$I47)=0,Q$1&gt;='Periodische Einnahmen'!$J47,Q$1&lt;='Periodische Einnahmen'!$F47),'Periodische Einnahmen'!$D47,0),0)</f>
        <v>0</v>
      </c>
      <c r="R206" s="32">
        <f ca="1">IFERROR(IF(AND(MOD(MONTH(R$1)+12-MONTH('Periodische Einnahmen'!$J47),'Periodische Einnahmen'!$I47)=0,R$1&gt;='Periodische Einnahmen'!$J47,R$1&lt;='Periodische Einnahmen'!$F47),'Periodische Einnahmen'!$D47,0),0)</f>
        <v>0</v>
      </c>
      <c r="S206" s="32">
        <f ca="1">IFERROR(IF(AND(MOD(MONTH(S$1)+12-MONTH('Periodische Einnahmen'!$J47),'Periodische Einnahmen'!$I47)=0,S$1&gt;='Periodische Einnahmen'!$J47,S$1&lt;='Periodische Einnahmen'!$F47),'Periodische Einnahmen'!$D47,0),0)</f>
        <v>0</v>
      </c>
      <c r="T206" s="32">
        <f ca="1">IFERROR(IF(AND(MOD(MONTH(T$1)+12-MONTH('Periodische Einnahmen'!$J47),'Periodische Einnahmen'!$I47)=0,T$1&gt;='Periodische Einnahmen'!$J47,T$1&lt;='Periodische Einnahmen'!$F47),'Periodische Einnahmen'!$D47,0),0)</f>
        <v>0</v>
      </c>
      <c r="U206" s="32">
        <f ca="1">IFERROR(IF(AND(MOD(MONTH(U$1)+12-MONTH('Periodische Einnahmen'!$J47),'Periodische Einnahmen'!$I47)=0,U$1&gt;='Periodische Einnahmen'!$J47,U$1&lt;='Periodische Einnahmen'!$F47),'Periodische Einnahmen'!$D47,0),0)</f>
        <v>0</v>
      </c>
      <c r="V206" s="32">
        <f ca="1">IFERROR(IF(AND(MOD(MONTH(V$1)+12-MONTH('Periodische Einnahmen'!$J47),'Periodische Einnahmen'!$I47)=0,V$1&gt;='Periodische Einnahmen'!$J47,V$1&lt;='Periodische Einnahmen'!$F47),'Periodische Einnahmen'!$D47,0),0)</f>
        <v>0</v>
      </c>
      <c r="W206" s="32">
        <f ca="1">IFERROR(IF(AND(MOD(MONTH(W$1)+12-MONTH('Periodische Einnahmen'!$J47),'Periodische Einnahmen'!$I47)=0,W$1&gt;='Periodische Einnahmen'!$J47,W$1&lt;='Periodische Einnahmen'!$F47),'Periodische Einnahmen'!$D47,0),0)</f>
        <v>0</v>
      </c>
      <c r="X206" s="32">
        <f ca="1">IFERROR(IF(AND(MOD(MONTH(X$1)+12-MONTH('Periodische Einnahmen'!$J47),'Periodische Einnahmen'!$I47)=0,X$1&gt;='Periodische Einnahmen'!$J47,X$1&lt;='Periodische Einnahmen'!$F47),'Periodische Einnahmen'!$D47,0),0)</f>
        <v>0</v>
      </c>
      <c r="Y206" s="32">
        <f ca="1">IFERROR(IF(AND(MOD(MONTH(Y$1)+12-MONTH('Periodische Einnahmen'!$J47),'Periodische Einnahmen'!$I47)=0,Y$1&gt;='Periodische Einnahmen'!$J47,Y$1&lt;='Periodische Einnahmen'!$F47),'Periodische Einnahmen'!$D47,0),0)</f>
        <v>0</v>
      </c>
      <c r="Z206" s="27">
        <f t="shared" ca="1" si="26"/>
        <v>0</v>
      </c>
      <c r="AA206" s="28">
        <f t="shared" ca="1" si="27"/>
        <v>0</v>
      </c>
    </row>
    <row r="207" spans="1:27">
      <c r="A207" s="31" t="str">
        <f>IF('Periodische Einnahmen'!A48&lt;&gt;"",'Periodische Einnahmen'!A48&amp;" ("&amp;'Periodische Einnahmen'!C48&amp;" "&amp;TEXT('Periodische Einnahmen'!D48,"0.00")&amp;" ab "&amp;TEXT('Periodische Einnahmen'!E48,"MMM/JJJJ")&amp;")","")</f>
        <v/>
      </c>
      <c r="B207" s="32">
        <f ca="1">IFERROR(IF(AND(MOD(MONTH(B$1)+12-MONTH('Periodische Einnahmen'!$J48),'Periodische Einnahmen'!$I48)=0,B$1&gt;='Periodische Einnahmen'!$J48,B$1&lt;='Periodische Einnahmen'!$F48),'Periodische Einnahmen'!$D48,0),0)</f>
        <v>0</v>
      </c>
      <c r="C207" s="32">
        <f ca="1">IFERROR(IF(AND(MOD(MONTH(C$1)+12-MONTH('Periodische Einnahmen'!$J48),'Periodische Einnahmen'!$I48)=0,C$1&gt;='Periodische Einnahmen'!$J48,C$1&lt;='Periodische Einnahmen'!$F48),'Periodische Einnahmen'!$D48,0),0)</f>
        <v>0</v>
      </c>
      <c r="D207" s="32">
        <f ca="1">IFERROR(IF(AND(MOD(MONTH(D$1)+12-MONTH('Periodische Einnahmen'!$J48),'Periodische Einnahmen'!$I48)=0,D$1&gt;='Periodische Einnahmen'!$J48,D$1&lt;='Periodische Einnahmen'!$F48),'Periodische Einnahmen'!$D48,0),0)</f>
        <v>0</v>
      </c>
      <c r="E207" s="32">
        <f ca="1">IFERROR(IF(AND(MOD(MONTH(E$1)+12-MONTH('Periodische Einnahmen'!$J48),'Periodische Einnahmen'!$I48)=0,E$1&gt;='Periodische Einnahmen'!$J48,E$1&lt;='Periodische Einnahmen'!$F48),'Periodische Einnahmen'!$D48,0),0)</f>
        <v>0</v>
      </c>
      <c r="F207" s="32">
        <f ca="1">IFERROR(IF(AND(MOD(MONTH(F$1)+12-MONTH('Periodische Einnahmen'!$J48),'Periodische Einnahmen'!$I48)=0,F$1&gt;='Periodische Einnahmen'!$J48,F$1&lt;='Periodische Einnahmen'!$F48),'Periodische Einnahmen'!$D48,0),0)</f>
        <v>0</v>
      </c>
      <c r="G207" s="32">
        <f ca="1">IFERROR(IF(AND(MOD(MONTH(G$1)+12-MONTH('Periodische Einnahmen'!$J48),'Periodische Einnahmen'!$I48)=0,G$1&gt;='Periodische Einnahmen'!$J48,G$1&lt;='Periodische Einnahmen'!$F48),'Periodische Einnahmen'!$D48,0),0)</f>
        <v>0</v>
      </c>
      <c r="H207" s="32">
        <f ca="1">IFERROR(IF(AND(MOD(MONTH(H$1)+12-MONTH('Periodische Einnahmen'!$J48),'Periodische Einnahmen'!$I48)=0,H$1&gt;='Periodische Einnahmen'!$J48,H$1&lt;='Periodische Einnahmen'!$F48),'Periodische Einnahmen'!$D48,0),0)</f>
        <v>0</v>
      </c>
      <c r="I207" s="32">
        <f ca="1">IFERROR(IF(AND(MOD(MONTH(I$1)+12-MONTH('Periodische Einnahmen'!$J48),'Periodische Einnahmen'!$I48)=0,I$1&gt;='Periodische Einnahmen'!$J48,I$1&lt;='Periodische Einnahmen'!$F48),'Periodische Einnahmen'!$D48,0),0)</f>
        <v>0</v>
      </c>
      <c r="J207" s="32">
        <f ca="1">IFERROR(IF(AND(MOD(MONTH(J$1)+12-MONTH('Periodische Einnahmen'!$J48),'Periodische Einnahmen'!$I48)=0,J$1&gt;='Periodische Einnahmen'!$J48,J$1&lt;='Periodische Einnahmen'!$F48),'Periodische Einnahmen'!$D48,0),0)</f>
        <v>0</v>
      </c>
      <c r="K207" s="32">
        <f ca="1">IFERROR(IF(AND(MOD(MONTH(K$1)+12-MONTH('Periodische Einnahmen'!$J48),'Periodische Einnahmen'!$I48)=0,K$1&gt;='Periodische Einnahmen'!$J48,K$1&lt;='Periodische Einnahmen'!$F48),'Periodische Einnahmen'!$D48,0),0)</f>
        <v>0</v>
      </c>
      <c r="L207" s="32">
        <f ca="1">IFERROR(IF(AND(MOD(MONTH(L$1)+12-MONTH('Periodische Einnahmen'!$J48),'Periodische Einnahmen'!$I48)=0,L$1&gt;='Periodische Einnahmen'!$J48,L$1&lt;='Periodische Einnahmen'!$F48),'Periodische Einnahmen'!$D48,0),0)</f>
        <v>0</v>
      </c>
      <c r="M207" s="32">
        <f ca="1">IFERROR(IF(AND(MOD(MONTH(M$1)+12-MONTH('Periodische Einnahmen'!$J48),'Periodische Einnahmen'!$I48)=0,M$1&gt;='Periodische Einnahmen'!$J48,M$1&lt;='Periodische Einnahmen'!$F48),'Periodische Einnahmen'!$D48,0),0)</f>
        <v>0</v>
      </c>
      <c r="N207" s="32">
        <f ca="1">IFERROR(IF(AND(MOD(MONTH(N$1)+12-MONTH('Periodische Einnahmen'!$J48),'Periodische Einnahmen'!$I48)=0,N$1&gt;='Periodische Einnahmen'!$J48,N$1&lt;='Periodische Einnahmen'!$F48),'Periodische Einnahmen'!$D48,0),0)</f>
        <v>0</v>
      </c>
      <c r="O207" s="32">
        <f ca="1">IFERROR(IF(AND(MOD(MONTH(O$1)+12-MONTH('Periodische Einnahmen'!$J48),'Periodische Einnahmen'!$I48)=0,O$1&gt;='Periodische Einnahmen'!$J48,O$1&lt;='Periodische Einnahmen'!$F48),'Periodische Einnahmen'!$D48,0),0)</f>
        <v>0</v>
      </c>
      <c r="P207" s="32">
        <f ca="1">IFERROR(IF(AND(MOD(MONTH(P$1)+12-MONTH('Periodische Einnahmen'!$J48),'Periodische Einnahmen'!$I48)=0,P$1&gt;='Periodische Einnahmen'!$J48,P$1&lt;='Periodische Einnahmen'!$F48),'Periodische Einnahmen'!$D48,0),0)</f>
        <v>0</v>
      </c>
      <c r="Q207" s="32">
        <f ca="1">IFERROR(IF(AND(MOD(MONTH(Q$1)+12-MONTH('Periodische Einnahmen'!$J48),'Periodische Einnahmen'!$I48)=0,Q$1&gt;='Periodische Einnahmen'!$J48,Q$1&lt;='Periodische Einnahmen'!$F48),'Periodische Einnahmen'!$D48,0),0)</f>
        <v>0</v>
      </c>
      <c r="R207" s="32">
        <f ca="1">IFERROR(IF(AND(MOD(MONTH(R$1)+12-MONTH('Periodische Einnahmen'!$J48),'Periodische Einnahmen'!$I48)=0,R$1&gt;='Periodische Einnahmen'!$J48,R$1&lt;='Periodische Einnahmen'!$F48),'Periodische Einnahmen'!$D48,0),0)</f>
        <v>0</v>
      </c>
      <c r="S207" s="32">
        <f ca="1">IFERROR(IF(AND(MOD(MONTH(S$1)+12-MONTH('Periodische Einnahmen'!$J48),'Periodische Einnahmen'!$I48)=0,S$1&gt;='Periodische Einnahmen'!$J48,S$1&lt;='Periodische Einnahmen'!$F48),'Periodische Einnahmen'!$D48,0),0)</f>
        <v>0</v>
      </c>
      <c r="T207" s="32">
        <f ca="1">IFERROR(IF(AND(MOD(MONTH(T$1)+12-MONTH('Periodische Einnahmen'!$J48),'Periodische Einnahmen'!$I48)=0,T$1&gt;='Periodische Einnahmen'!$J48,T$1&lt;='Periodische Einnahmen'!$F48),'Periodische Einnahmen'!$D48,0),0)</f>
        <v>0</v>
      </c>
      <c r="U207" s="32">
        <f ca="1">IFERROR(IF(AND(MOD(MONTH(U$1)+12-MONTH('Periodische Einnahmen'!$J48),'Periodische Einnahmen'!$I48)=0,U$1&gt;='Periodische Einnahmen'!$J48,U$1&lt;='Periodische Einnahmen'!$F48),'Periodische Einnahmen'!$D48,0),0)</f>
        <v>0</v>
      </c>
      <c r="V207" s="32">
        <f ca="1">IFERROR(IF(AND(MOD(MONTH(V$1)+12-MONTH('Periodische Einnahmen'!$J48),'Periodische Einnahmen'!$I48)=0,V$1&gt;='Periodische Einnahmen'!$J48,V$1&lt;='Periodische Einnahmen'!$F48),'Periodische Einnahmen'!$D48,0),0)</f>
        <v>0</v>
      </c>
      <c r="W207" s="32">
        <f ca="1">IFERROR(IF(AND(MOD(MONTH(W$1)+12-MONTH('Periodische Einnahmen'!$J48),'Periodische Einnahmen'!$I48)=0,W$1&gt;='Periodische Einnahmen'!$J48,W$1&lt;='Periodische Einnahmen'!$F48),'Periodische Einnahmen'!$D48,0),0)</f>
        <v>0</v>
      </c>
      <c r="X207" s="32">
        <f ca="1">IFERROR(IF(AND(MOD(MONTH(X$1)+12-MONTH('Periodische Einnahmen'!$J48),'Periodische Einnahmen'!$I48)=0,X$1&gt;='Periodische Einnahmen'!$J48,X$1&lt;='Periodische Einnahmen'!$F48),'Periodische Einnahmen'!$D48,0),0)</f>
        <v>0</v>
      </c>
      <c r="Y207" s="32">
        <f ca="1">IFERROR(IF(AND(MOD(MONTH(Y$1)+12-MONTH('Periodische Einnahmen'!$J48),'Periodische Einnahmen'!$I48)=0,Y$1&gt;='Periodische Einnahmen'!$J48,Y$1&lt;='Periodische Einnahmen'!$F48),'Periodische Einnahmen'!$D48,0),0)</f>
        <v>0</v>
      </c>
      <c r="Z207" s="27">
        <f t="shared" ca="1" si="26"/>
        <v>0</v>
      </c>
      <c r="AA207" s="28">
        <f t="shared" ca="1" si="27"/>
        <v>0</v>
      </c>
    </row>
    <row r="208" spans="1:27">
      <c r="A208" s="31" t="str">
        <f>IF('Periodische Einnahmen'!A49&lt;&gt;"",'Periodische Einnahmen'!A49&amp;" ("&amp;'Periodische Einnahmen'!C49&amp;" "&amp;TEXT('Periodische Einnahmen'!D49,"0.00")&amp;" ab "&amp;TEXT('Periodische Einnahmen'!E49,"MMM/JJJJ")&amp;")","")</f>
        <v/>
      </c>
      <c r="B208" s="32">
        <f ca="1">IFERROR(IF(AND(MOD(MONTH(B$1)+12-MONTH('Periodische Einnahmen'!$J49),'Periodische Einnahmen'!$I49)=0,B$1&gt;='Periodische Einnahmen'!$J49,B$1&lt;='Periodische Einnahmen'!$F49),'Periodische Einnahmen'!$D49,0),0)</f>
        <v>0</v>
      </c>
      <c r="C208" s="32">
        <f ca="1">IFERROR(IF(AND(MOD(MONTH(C$1)+12-MONTH('Periodische Einnahmen'!$J49),'Periodische Einnahmen'!$I49)=0,C$1&gt;='Periodische Einnahmen'!$J49,C$1&lt;='Periodische Einnahmen'!$F49),'Periodische Einnahmen'!$D49,0),0)</f>
        <v>0</v>
      </c>
      <c r="D208" s="32">
        <f ca="1">IFERROR(IF(AND(MOD(MONTH(D$1)+12-MONTH('Periodische Einnahmen'!$J49),'Periodische Einnahmen'!$I49)=0,D$1&gt;='Periodische Einnahmen'!$J49,D$1&lt;='Periodische Einnahmen'!$F49),'Periodische Einnahmen'!$D49,0),0)</f>
        <v>0</v>
      </c>
      <c r="E208" s="32">
        <f ca="1">IFERROR(IF(AND(MOD(MONTH(E$1)+12-MONTH('Periodische Einnahmen'!$J49),'Periodische Einnahmen'!$I49)=0,E$1&gt;='Periodische Einnahmen'!$J49,E$1&lt;='Periodische Einnahmen'!$F49),'Periodische Einnahmen'!$D49,0),0)</f>
        <v>0</v>
      </c>
      <c r="F208" s="32">
        <f ca="1">IFERROR(IF(AND(MOD(MONTH(F$1)+12-MONTH('Periodische Einnahmen'!$J49),'Periodische Einnahmen'!$I49)=0,F$1&gt;='Periodische Einnahmen'!$J49,F$1&lt;='Periodische Einnahmen'!$F49),'Periodische Einnahmen'!$D49,0),0)</f>
        <v>0</v>
      </c>
      <c r="G208" s="32">
        <f ca="1">IFERROR(IF(AND(MOD(MONTH(G$1)+12-MONTH('Periodische Einnahmen'!$J49),'Periodische Einnahmen'!$I49)=0,G$1&gt;='Periodische Einnahmen'!$J49,G$1&lt;='Periodische Einnahmen'!$F49),'Periodische Einnahmen'!$D49,0),0)</f>
        <v>0</v>
      </c>
      <c r="H208" s="32">
        <f ca="1">IFERROR(IF(AND(MOD(MONTH(H$1)+12-MONTH('Periodische Einnahmen'!$J49),'Periodische Einnahmen'!$I49)=0,H$1&gt;='Periodische Einnahmen'!$J49,H$1&lt;='Periodische Einnahmen'!$F49),'Periodische Einnahmen'!$D49,0),0)</f>
        <v>0</v>
      </c>
      <c r="I208" s="32">
        <f ca="1">IFERROR(IF(AND(MOD(MONTH(I$1)+12-MONTH('Periodische Einnahmen'!$J49),'Periodische Einnahmen'!$I49)=0,I$1&gt;='Periodische Einnahmen'!$J49,I$1&lt;='Periodische Einnahmen'!$F49),'Periodische Einnahmen'!$D49,0),0)</f>
        <v>0</v>
      </c>
      <c r="J208" s="32">
        <f ca="1">IFERROR(IF(AND(MOD(MONTH(J$1)+12-MONTH('Periodische Einnahmen'!$J49),'Periodische Einnahmen'!$I49)=0,J$1&gt;='Periodische Einnahmen'!$J49,J$1&lt;='Periodische Einnahmen'!$F49),'Periodische Einnahmen'!$D49,0),0)</f>
        <v>0</v>
      </c>
      <c r="K208" s="32">
        <f ca="1">IFERROR(IF(AND(MOD(MONTH(K$1)+12-MONTH('Periodische Einnahmen'!$J49),'Periodische Einnahmen'!$I49)=0,K$1&gt;='Periodische Einnahmen'!$J49,K$1&lt;='Periodische Einnahmen'!$F49),'Periodische Einnahmen'!$D49,0),0)</f>
        <v>0</v>
      </c>
      <c r="L208" s="32">
        <f ca="1">IFERROR(IF(AND(MOD(MONTH(L$1)+12-MONTH('Periodische Einnahmen'!$J49),'Periodische Einnahmen'!$I49)=0,L$1&gt;='Periodische Einnahmen'!$J49,L$1&lt;='Periodische Einnahmen'!$F49),'Periodische Einnahmen'!$D49,0),0)</f>
        <v>0</v>
      </c>
      <c r="M208" s="32">
        <f ca="1">IFERROR(IF(AND(MOD(MONTH(M$1)+12-MONTH('Periodische Einnahmen'!$J49),'Periodische Einnahmen'!$I49)=0,M$1&gt;='Periodische Einnahmen'!$J49,M$1&lt;='Periodische Einnahmen'!$F49),'Periodische Einnahmen'!$D49,0),0)</f>
        <v>0</v>
      </c>
      <c r="N208" s="32">
        <f ca="1">IFERROR(IF(AND(MOD(MONTH(N$1)+12-MONTH('Periodische Einnahmen'!$J49),'Periodische Einnahmen'!$I49)=0,N$1&gt;='Periodische Einnahmen'!$J49,N$1&lt;='Periodische Einnahmen'!$F49),'Periodische Einnahmen'!$D49,0),0)</f>
        <v>0</v>
      </c>
      <c r="O208" s="32">
        <f ca="1">IFERROR(IF(AND(MOD(MONTH(O$1)+12-MONTH('Periodische Einnahmen'!$J49),'Periodische Einnahmen'!$I49)=0,O$1&gt;='Periodische Einnahmen'!$J49,O$1&lt;='Periodische Einnahmen'!$F49),'Periodische Einnahmen'!$D49,0),0)</f>
        <v>0</v>
      </c>
      <c r="P208" s="32">
        <f ca="1">IFERROR(IF(AND(MOD(MONTH(P$1)+12-MONTH('Periodische Einnahmen'!$J49),'Periodische Einnahmen'!$I49)=0,P$1&gt;='Periodische Einnahmen'!$J49,P$1&lt;='Periodische Einnahmen'!$F49),'Periodische Einnahmen'!$D49,0),0)</f>
        <v>0</v>
      </c>
      <c r="Q208" s="32">
        <f ca="1">IFERROR(IF(AND(MOD(MONTH(Q$1)+12-MONTH('Periodische Einnahmen'!$J49),'Periodische Einnahmen'!$I49)=0,Q$1&gt;='Periodische Einnahmen'!$J49,Q$1&lt;='Periodische Einnahmen'!$F49),'Periodische Einnahmen'!$D49,0),0)</f>
        <v>0</v>
      </c>
      <c r="R208" s="32">
        <f ca="1">IFERROR(IF(AND(MOD(MONTH(R$1)+12-MONTH('Periodische Einnahmen'!$J49),'Periodische Einnahmen'!$I49)=0,R$1&gt;='Periodische Einnahmen'!$J49,R$1&lt;='Periodische Einnahmen'!$F49),'Periodische Einnahmen'!$D49,0),0)</f>
        <v>0</v>
      </c>
      <c r="S208" s="32">
        <f ca="1">IFERROR(IF(AND(MOD(MONTH(S$1)+12-MONTH('Periodische Einnahmen'!$J49),'Periodische Einnahmen'!$I49)=0,S$1&gt;='Periodische Einnahmen'!$J49,S$1&lt;='Periodische Einnahmen'!$F49),'Periodische Einnahmen'!$D49,0),0)</f>
        <v>0</v>
      </c>
      <c r="T208" s="32">
        <f ca="1">IFERROR(IF(AND(MOD(MONTH(T$1)+12-MONTH('Periodische Einnahmen'!$J49),'Periodische Einnahmen'!$I49)=0,T$1&gt;='Periodische Einnahmen'!$J49,T$1&lt;='Periodische Einnahmen'!$F49),'Periodische Einnahmen'!$D49,0),0)</f>
        <v>0</v>
      </c>
      <c r="U208" s="32">
        <f ca="1">IFERROR(IF(AND(MOD(MONTH(U$1)+12-MONTH('Periodische Einnahmen'!$J49),'Periodische Einnahmen'!$I49)=0,U$1&gt;='Periodische Einnahmen'!$J49,U$1&lt;='Periodische Einnahmen'!$F49),'Periodische Einnahmen'!$D49,0),0)</f>
        <v>0</v>
      </c>
      <c r="V208" s="32">
        <f ca="1">IFERROR(IF(AND(MOD(MONTH(V$1)+12-MONTH('Periodische Einnahmen'!$J49),'Periodische Einnahmen'!$I49)=0,V$1&gt;='Periodische Einnahmen'!$J49,V$1&lt;='Periodische Einnahmen'!$F49),'Periodische Einnahmen'!$D49,0),0)</f>
        <v>0</v>
      </c>
      <c r="W208" s="32">
        <f ca="1">IFERROR(IF(AND(MOD(MONTH(W$1)+12-MONTH('Periodische Einnahmen'!$J49),'Periodische Einnahmen'!$I49)=0,W$1&gt;='Periodische Einnahmen'!$J49,W$1&lt;='Periodische Einnahmen'!$F49),'Periodische Einnahmen'!$D49,0),0)</f>
        <v>0</v>
      </c>
      <c r="X208" s="32">
        <f ca="1">IFERROR(IF(AND(MOD(MONTH(X$1)+12-MONTH('Periodische Einnahmen'!$J49),'Periodische Einnahmen'!$I49)=0,X$1&gt;='Periodische Einnahmen'!$J49,X$1&lt;='Periodische Einnahmen'!$F49),'Periodische Einnahmen'!$D49,0),0)</f>
        <v>0</v>
      </c>
      <c r="Y208" s="32">
        <f ca="1">IFERROR(IF(AND(MOD(MONTH(Y$1)+12-MONTH('Periodische Einnahmen'!$J49),'Periodische Einnahmen'!$I49)=0,Y$1&gt;='Periodische Einnahmen'!$J49,Y$1&lt;='Periodische Einnahmen'!$F49),'Periodische Einnahmen'!$D49,0),0)</f>
        <v>0</v>
      </c>
      <c r="Z208" s="27">
        <f t="shared" ca="1" si="26"/>
        <v>0</v>
      </c>
      <c r="AA208" s="28">
        <f t="shared" ca="1" si="27"/>
        <v>0</v>
      </c>
    </row>
    <row r="209" spans="1:27">
      <c r="A209" s="31" t="str">
        <f>IF('Periodische Einnahmen'!A50&lt;&gt;"",'Periodische Einnahmen'!A50&amp;" ("&amp;'Periodische Einnahmen'!C50&amp;" "&amp;TEXT('Periodische Einnahmen'!D50,"0.00")&amp;" ab "&amp;TEXT('Periodische Einnahmen'!E50,"MMM/JJJJ")&amp;")","")</f>
        <v/>
      </c>
      <c r="B209" s="32">
        <f ca="1">IFERROR(IF(AND(MOD(MONTH(B$1)+12-MONTH('Periodische Einnahmen'!$J50),'Periodische Einnahmen'!$I50)=0,B$1&gt;='Periodische Einnahmen'!$J50,B$1&lt;='Periodische Einnahmen'!$F50),'Periodische Einnahmen'!$D50,0),0)</f>
        <v>0</v>
      </c>
      <c r="C209" s="32">
        <f ca="1">IFERROR(IF(AND(MOD(MONTH(C$1)+12-MONTH('Periodische Einnahmen'!$J50),'Periodische Einnahmen'!$I50)=0,C$1&gt;='Periodische Einnahmen'!$J50,C$1&lt;='Periodische Einnahmen'!$F50),'Periodische Einnahmen'!$D50,0),0)</f>
        <v>0</v>
      </c>
      <c r="D209" s="32">
        <f ca="1">IFERROR(IF(AND(MOD(MONTH(D$1)+12-MONTH('Periodische Einnahmen'!$J50),'Periodische Einnahmen'!$I50)=0,D$1&gt;='Periodische Einnahmen'!$J50,D$1&lt;='Periodische Einnahmen'!$F50),'Periodische Einnahmen'!$D50,0),0)</f>
        <v>0</v>
      </c>
      <c r="E209" s="32">
        <f ca="1">IFERROR(IF(AND(MOD(MONTH(E$1)+12-MONTH('Periodische Einnahmen'!$J50),'Periodische Einnahmen'!$I50)=0,E$1&gt;='Periodische Einnahmen'!$J50,E$1&lt;='Periodische Einnahmen'!$F50),'Periodische Einnahmen'!$D50,0),0)</f>
        <v>0</v>
      </c>
      <c r="F209" s="32">
        <f ca="1">IFERROR(IF(AND(MOD(MONTH(F$1)+12-MONTH('Periodische Einnahmen'!$J50),'Periodische Einnahmen'!$I50)=0,F$1&gt;='Periodische Einnahmen'!$J50,F$1&lt;='Periodische Einnahmen'!$F50),'Periodische Einnahmen'!$D50,0),0)</f>
        <v>0</v>
      </c>
      <c r="G209" s="32">
        <f ca="1">IFERROR(IF(AND(MOD(MONTH(G$1)+12-MONTH('Periodische Einnahmen'!$J50),'Periodische Einnahmen'!$I50)=0,G$1&gt;='Periodische Einnahmen'!$J50,G$1&lt;='Periodische Einnahmen'!$F50),'Periodische Einnahmen'!$D50,0),0)</f>
        <v>0</v>
      </c>
      <c r="H209" s="32">
        <f ca="1">IFERROR(IF(AND(MOD(MONTH(H$1)+12-MONTH('Periodische Einnahmen'!$J50),'Periodische Einnahmen'!$I50)=0,H$1&gt;='Periodische Einnahmen'!$J50,H$1&lt;='Periodische Einnahmen'!$F50),'Periodische Einnahmen'!$D50,0),0)</f>
        <v>0</v>
      </c>
      <c r="I209" s="32">
        <f ca="1">IFERROR(IF(AND(MOD(MONTH(I$1)+12-MONTH('Periodische Einnahmen'!$J50),'Periodische Einnahmen'!$I50)=0,I$1&gt;='Periodische Einnahmen'!$J50,I$1&lt;='Periodische Einnahmen'!$F50),'Periodische Einnahmen'!$D50,0),0)</f>
        <v>0</v>
      </c>
      <c r="J209" s="32">
        <f ca="1">IFERROR(IF(AND(MOD(MONTH(J$1)+12-MONTH('Periodische Einnahmen'!$J50),'Periodische Einnahmen'!$I50)=0,J$1&gt;='Periodische Einnahmen'!$J50,J$1&lt;='Periodische Einnahmen'!$F50),'Periodische Einnahmen'!$D50,0),0)</f>
        <v>0</v>
      </c>
      <c r="K209" s="32">
        <f ca="1">IFERROR(IF(AND(MOD(MONTH(K$1)+12-MONTH('Periodische Einnahmen'!$J50),'Periodische Einnahmen'!$I50)=0,K$1&gt;='Periodische Einnahmen'!$J50,K$1&lt;='Periodische Einnahmen'!$F50),'Periodische Einnahmen'!$D50,0),0)</f>
        <v>0</v>
      </c>
      <c r="L209" s="32">
        <f ca="1">IFERROR(IF(AND(MOD(MONTH(L$1)+12-MONTH('Periodische Einnahmen'!$J50),'Periodische Einnahmen'!$I50)=0,L$1&gt;='Periodische Einnahmen'!$J50,L$1&lt;='Periodische Einnahmen'!$F50),'Periodische Einnahmen'!$D50,0),0)</f>
        <v>0</v>
      </c>
      <c r="M209" s="32">
        <f ca="1">IFERROR(IF(AND(MOD(MONTH(M$1)+12-MONTH('Periodische Einnahmen'!$J50),'Periodische Einnahmen'!$I50)=0,M$1&gt;='Periodische Einnahmen'!$J50,M$1&lt;='Periodische Einnahmen'!$F50),'Periodische Einnahmen'!$D50,0),0)</f>
        <v>0</v>
      </c>
      <c r="N209" s="32">
        <f ca="1">IFERROR(IF(AND(MOD(MONTH(N$1)+12-MONTH('Periodische Einnahmen'!$J50),'Periodische Einnahmen'!$I50)=0,N$1&gt;='Periodische Einnahmen'!$J50,N$1&lt;='Periodische Einnahmen'!$F50),'Periodische Einnahmen'!$D50,0),0)</f>
        <v>0</v>
      </c>
      <c r="O209" s="32">
        <f ca="1">IFERROR(IF(AND(MOD(MONTH(O$1)+12-MONTH('Periodische Einnahmen'!$J50),'Periodische Einnahmen'!$I50)=0,O$1&gt;='Periodische Einnahmen'!$J50,O$1&lt;='Periodische Einnahmen'!$F50),'Periodische Einnahmen'!$D50,0),0)</f>
        <v>0</v>
      </c>
      <c r="P209" s="32">
        <f ca="1">IFERROR(IF(AND(MOD(MONTH(P$1)+12-MONTH('Periodische Einnahmen'!$J50),'Periodische Einnahmen'!$I50)=0,P$1&gt;='Periodische Einnahmen'!$J50,P$1&lt;='Periodische Einnahmen'!$F50),'Periodische Einnahmen'!$D50,0),0)</f>
        <v>0</v>
      </c>
      <c r="Q209" s="32">
        <f ca="1">IFERROR(IF(AND(MOD(MONTH(Q$1)+12-MONTH('Periodische Einnahmen'!$J50),'Periodische Einnahmen'!$I50)=0,Q$1&gt;='Periodische Einnahmen'!$J50,Q$1&lt;='Periodische Einnahmen'!$F50),'Periodische Einnahmen'!$D50,0),0)</f>
        <v>0</v>
      </c>
      <c r="R209" s="32">
        <f ca="1">IFERROR(IF(AND(MOD(MONTH(R$1)+12-MONTH('Periodische Einnahmen'!$J50),'Periodische Einnahmen'!$I50)=0,R$1&gt;='Periodische Einnahmen'!$J50,R$1&lt;='Periodische Einnahmen'!$F50),'Periodische Einnahmen'!$D50,0),0)</f>
        <v>0</v>
      </c>
      <c r="S209" s="32">
        <f ca="1">IFERROR(IF(AND(MOD(MONTH(S$1)+12-MONTH('Periodische Einnahmen'!$J50),'Periodische Einnahmen'!$I50)=0,S$1&gt;='Periodische Einnahmen'!$J50,S$1&lt;='Periodische Einnahmen'!$F50),'Periodische Einnahmen'!$D50,0),0)</f>
        <v>0</v>
      </c>
      <c r="T209" s="32">
        <f ca="1">IFERROR(IF(AND(MOD(MONTH(T$1)+12-MONTH('Periodische Einnahmen'!$J50),'Periodische Einnahmen'!$I50)=0,T$1&gt;='Periodische Einnahmen'!$J50,T$1&lt;='Periodische Einnahmen'!$F50),'Periodische Einnahmen'!$D50,0),0)</f>
        <v>0</v>
      </c>
      <c r="U209" s="32">
        <f ca="1">IFERROR(IF(AND(MOD(MONTH(U$1)+12-MONTH('Periodische Einnahmen'!$J50),'Periodische Einnahmen'!$I50)=0,U$1&gt;='Periodische Einnahmen'!$J50,U$1&lt;='Periodische Einnahmen'!$F50),'Periodische Einnahmen'!$D50,0),0)</f>
        <v>0</v>
      </c>
      <c r="V209" s="32">
        <f ca="1">IFERROR(IF(AND(MOD(MONTH(V$1)+12-MONTH('Periodische Einnahmen'!$J50),'Periodische Einnahmen'!$I50)=0,V$1&gt;='Periodische Einnahmen'!$J50,V$1&lt;='Periodische Einnahmen'!$F50),'Periodische Einnahmen'!$D50,0),0)</f>
        <v>0</v>
      </c>
      <c r="W209" s="32">
        <f ca="1">IFERROR(IF(AND(MOD(MONTH(W$1)+12-MONTH('Periodische Einnahmen'!$J50),'Periodische Einnahmen'!$I50)=0,W$1&gt;='Periodische Einnahmen'!$J50,W$1&lt;='Periodische Einnahmen'!$F50),'Periodische Einnahmen'!$D50,0),0)</f>
        <v>0</v>
      </c>
      <c r="X209" s="32">
        <f ca="1">IFERROR(IF(AND(MOD(MONTH(X$1)+12-MONTH('Periodische Einnahmen'!$J50),'Periodische Einnahmen'!$I50)=0,X$1&gt;='Periodische Einnahmen'!$J50,X$1&lt;='Periodische Einnahmen'!$F50),'Periodische Einnahmen'!$D50,0),0)</f>
        <v>0</v>
      </c>
      <c r="Y209" s="32">
        <f ca="1">IFERROR(IF(AND(MOD(MONTH(Y$1)+12-MONTH('Periodische Einnahmen'!$J50),'Periodische Einnahmen'!$I50)=0,Y$1&gt;='Periodische Einnahmen'!$J50,Y$1&lt;='Periodische Einnahmen'!$F50),'Periodische Einnahmen'!$D50,0),0)</f>
        <v>0</v>
      </c>
      <c r="Z209" s="27">
        <f t="shared" ca="1" si="26"/>
        <v>0</v>
      </c>
      <c r="AA209" s="28">
        <f t="shared" ca="1" si="27"/>
        <v>0</v>
      </c>
    </row>
    <row r="210" spans="1:27">
      <c r="A210" s="31" t="str">
        <f>IF('Periodische Einnahmen'!A51&lt;&gt;"",'Periodische Einnahmen'!A51&amp;" ("&amp;'Periodische Einnahmen'!C51&amp;" "&amp;TEXT('Periodische Einnahmen'!D51,"0.00")&amp;" ab "&amp;TEXT('Periodische Einnahmen'!E51,"MMM/JJJJ")&amp;")","")</f>
        <v/>
      </c>
      <c r="B210" s="32">
        <f ca="1">IFERROR(IF(AND(MOD(MONTH(B$1)+12-MONTH('Periodische Einnahmen'!$J51),'Periodische Einnahmen'!$I51)=0,B$1&gt;='Periodische Einnahmen'!$J51,B$1&lt;='Periodische Einnahmen'!$F51),'Periodische Einnahmen'!$D51,0),0)</f>
        <v>0</v>
      </c>
      <c r="C210" s="32">
        <f ca="1">IFERROR(IF(AND(MOD(MONTH(C$1)+12-MONTH('Periodische Einnahmen'!$J51),'Periodische Einnahmen'!$I51)=0,C$1&gt;='Periodische Einnahmen'!$J51,C$1&lt;='Periodische Einnahmen'!$F51),'Periodische Einnahmen'!$D51,0),0)</f>
        <v>0</v>
      </c>
      <c r="D210" s="32">
        <f ca="1">IFERROR(IF(AND(MOD(MONTH(D$1)+12-MONTH('Periodische Einnahmen'!$J51),'Periodische Einnahmen'!$I51)=0,D$1&gt;='Periodische Einnahmen'!$J51,D$1&lt;='Periodische Einnahmen'!$F51),'Periodische Einnahmen'!$D51,0),0)</f>
        <v>0</v>
      </c>
      <c r="E210" s="32">
        <f ca="1">IFERROR(IF(AND(MOD(MONTH(E$1)+12-MONTH('Periodische Einnahmen'!$J51),'Periodische Einnahmen'!$I51)=0,E$1&gt;='Periodische Einnahmen'!$J51,E$1&lt;='Periodische Einnahmen'!$F51),'Periodische Einnahmen'!$D51,0),0)</f>
        <v>0</v>
      </c>
      <c r="F210" s="32">
        <f ca="1">IFERROR(IF(AND(MOD(MONTH(F$1)+12-MONTH('Periodische Einnahmen'!$J51),'Periodische Einnahmen'!$I51)=0,F$1&gt;='Periodische Einnahmen'!$J51,F$1&lt;='Periodische Einnahmen'!$F51),'Periodische Einnahmen'!$D51,0),0)</f>
        <v>0</v>
      </c>
      <c r="G210" s="32">
        <f ca="1">IFERROR(IF(AND(MOD(MONTH(G$1)+12-MONTH('Periodische Einnahmen'!$J51),'Periodische Einnahmen'!$I51)=0,G$1&gt;='Periodische Einnahmen'!$J51,G$1&lt;='Periodische Einnahmen'!$F51),'Periodische Einnahmen'!$D51,0),0)</f>
        <v>0</v>
      </c>
      <c r="H210" s="32">
        <f ca="1">IFERROR(IF(AND(MOD(MONTH(H$1)+12-MONTH('Periodische Einnahmen'!$J51),'Periodische Einnahmen'!$I51)=0,H$1&gt;='Periodische Einnahmen'!$J51,H$1&lt;='Periodische Einnahmen'!$F51),'Periodische Einnahmen'!$D51,0),0)</f>
        <v>0</v>
      </c>
      <c r="I210" s="32">
        <f ca="1">IFERROR(IF(AND(MOD(MONTH(I$1)+12-MONTH('Periodische Einnahmen'!$J51),'Periodische Einnahmen'!$I51)=0,I$1&gt;='Periodische Einnahmen'!$J51,I$1&lt;='Periodische Einnahmen'!$F51),'Periodische Einnahmen'!$D51,0),0)</f>
        <v>0</v>
      </c>
      <c r="J210" s="32">
        <f ca="1">IFERROR(IF(AND(MOD(MONTH(J$1)+12-MONTH('Periodische Einnahmen'!$J51),'Periodische Einnahmen'!$I51)=0,J$1&gt;='Periodische Einnahmen'!$J51,J$1&lt;='Periodische Einnahmen'!$F51),'Periodische Einnahmen'!$D51,0),0)</f>
        <v>0</v>
      </c>
      <c r="K210" s="32">
        <f ca="1">IFERROR(IF(AND(MOD(MONTH(K$1)+12-MONTH('Periodische Einnahmen'!$J51),'Periodische Einnahmen'!$I51)=0,K$1&gt;='Periodische Einnahmen'!$J51,K$1&lt;='Periodische Einnahmen'!$F51),'Periodische Einnahmen'!$D51,0),0)</f>
        <v>0</v>
      </c>
      <c r="L210" s="32">
        <f ca="1">IFERROR(IF(AND(MOD(MONTH(L$1)+12-MONTH('Periodische Einnahmen'!$J51),'Periodische Einnahmen'!$I51)=0,L$1&gt;='Periodische Einnahmen'!$J51,L$1&lt;='Periodische Einnahmen'!$F51),'Periodische Einnahmen'!$D51,0),0)</f>
        <v>0</v>
      </c>
      <c r="M210" s="32">
        <f ca="1">IFERROR(IF(AND(MOD(MONTH(M$1)+12-MONTH('Periodische Einnahmen'!$J51),'Periodische Einnahmen'!$I51)=0,M$1&gt;='Periodische Einnahmen'!$J51,M$1&lt;='Periodische Einnahmen'!$F51),'Periodische Einnahmen'!$D51,0),0)</f>
        <v>0</v>
      </c>
      <c r="N210" s="32">
        <f ca="1">IFERROR(IF(AND(MOD(MONTH(N$1)+12-MONTH('Periodische Einnahmen'!$J51),'Periodische Einnahmen'!$I51)=0,N$1&gt;='Periodische Einnahmen'!$J51,N$1&lt;='Periodische Einnahmen'!$F51),'Periodische Einnahmen'!$D51,0),0)</f>
        <v>0</v>
      </c>
      <c r="O210" s="32">
        <f ca="1">IFERROR(IF(AND(MOD(MONTH(O$1)+12-MONTH('Periodische Einnahmen'!$J51),'Periodische Einnahmen'!$I51)=0,O$1&gt;='Periodische Einnahmen'!$J51,O$1&lt;='Periodische Einnahmen'!$F51),'Periodische Einnahmen'!$D51,0),0)</f>
        <v>0</v>
      </c>
      <c r="P210" s="32">
        <f ca="1">IFERROR(IF(AND(MOD(MONTH(P$1)+12-MONTH('Periodische Einnahmen'!$J51),'Periodische Einnahmen'!$I51)=0,P$1&gt;='Periodische Einnahmen'!$J51,P$1&lt;='Periodische Einnahmen'!$F51),'Periodische Einnahmen'!$D51,0),0)</f>
        <v>0</v>
      </c>
      <c r="Q210" s="32">
        <f ca="1">IFERROR(IF(AND(MOD(MONTH(Q$1)+12-MONTH('Periodische Einnahmen'!$J51),'Periodische Einnahmen'!$I51)=0,Q$1&gt;='Periodische Einnahmen'!$J51,Q$1&lt;='Periodische Einnahmen'!$F51),'Periodische Einnahmen'!$D51,0),0)</f>
        <v>0</v>
      </c>
      <c r="R210" s="32">
        <f ca="1">IFERROR(IF(AND(MOD(MONTH(R$1)+12-MONTH('Periodische Einnahmen'!$J51),'Periodische Einnahmen'!$I51)=0,R$1&gt;='Periodische Einnahmen'!$J51,R$1&lt;='Periodische Einnahmen'!$F51),'Periodische Einnahmen'!$D51,0),0)</f>
        <v>0</v>
      </c>
      <c r="S210" s="32">
        <f ca="1">IFERROR(IF(AND(MOD(MONTH(S$1)+12-MONTH('Periodische Einnahmen'!$J51),'Periodische Einnahmen'!$I51)=0,S$1&gt;='Periodische Einnahmen'!$J51,S$1&lt;='Periodische Einnahmen'!$F51),'Periodische Einnahmen'!$D51,0),0)</f>
        <v>0</v>
      </c>
      <c r="T210" s="32">
        <f ca="1">IFERROR(IF(AND(MOD(MONTH(T$1)+12-MONTH('Periodische Einnahmen'!$J51),'Periodische Einnahmen'!$I51)=0,T$1&gt;='Periodische Einnahmen'!$J51,T$1&lt;='Periodische Einnahmen'!$F51),'Periodische Einnahmen'!$D51,0),0)</f>
        <v>0</v>
      </c>
      <c r="U210" s="32">
        <f ca="1">IFERROR(IF(AND(MOD(MONTH(U$1)+12-MONTH('Periodische Einnahmen'!$J51),'Periodische Einnahmen'!$I51)=0,U$1&gt;='Periodische Einnahmen'!$J51,U$1&lt;='Periodische Einnahmen'!$F51),'Periodische Einnahmen'!$D51,0),0)</f>
        <v>0</v>
      </c>
      <c r="V210" s="32">
        <f ca="1">IFERROR(IF(AND(MOD(MONTH(V$1)+12-MONTH('Periodische Einnahmen'!$J51),'Periodische Einnahmen'!$I51)=0,V$1&gt;='Periodische Einnahmen'!$J51,V$1&lt;='Periodische Einnahmen'!$F51),'Periodische Einnahmen'!$D51,0),0)</f>
        <v>0</v>
      </c>
      <c r="W210" s="32">
        <f ca="1">IFERROR(IF(AND(MOD(MONTH(W$1)+12-MONTH('Periodische Einnahmen'!$J51),'Periodische Einnahmen'!$I51)=0,W$1&gt;='Periodische Einnahmen'!$J51,W$1&lt;='Periodische Einnahmen'!$F51),'Periodische Einnahmen'!$D51,0),0)</f>
        <v>0</v>
      </c>
      <c r="X210" s="32">
        <f ca="1">IFERROR(IF(AND(MOD(MONTH(X$1)+12-MONTH('Periodische Einnahmen'!$J51),'Periodische Einnahmen'!$I51)=0,X$1&gt;='Periodische Einnahmen'!$J51,X$1&lt;='Periodische Einnahmen'!$F51),'Periodische Einnahmen'!$D51,0),0)</f>
        <v>0</v>
      </c>
      <c r="Y210" s="32">
        <f ca="1">IFERROR(IF(AND(MOD(MONTH(Y$1)+12-MONTH('Periodische Einnahmen'!$J51),'Periodische Einnahmen'!$I51)=0,Y$1&gt;='Periodische Einnahmen'!$J51,Y$1&lt;='Periodische Einnahmen'!$F51),'Periodische Einnahmen'!$D51,0),0)</f>
        <v>0</v>
      </c>
      <c r="Z210" s="27">
        <f t="shared" ca="1" si="26"/>
        <v>0</v>
      </c>
      <c r="AA210" s="28">
        <f t="shared" ca="1" si="27"/>
        <v>0</v>
      </c>
    </row>
    <row r="211" spans="1:27">
      <c r="A211" s="31" t="str">
        <f>IF('Periodische Einnahmen'!A52&lt;&gt;"",'Periodische Einnahmen'!A52&amp;" ("&amp;'Periodische Einnahmen'!C52&amp;" "&amp;TEXT('Periodische Einnahmen'!D52,"0.00")&amp;" ab "&amp;TEXT('Periodische Einnahmen'!E52,"MMM/JJJJ")&amp;")","")</f>
        <v/>
      </c>
      <c r="B211" s="32">
        <f ca="1">IFERROR(IF(AND(MOD(MONTH(B$1)+12-MONTH('Periodische Einnahmen'!$J52),'Periodische Einnahmen'!$I52)=0,B$1&gt;='Periodische Einnahmen'!$J52,B$1&lt;='Periodische Einnahmen'!$F52),'Periodische Einnahmen'!$D52,0),0)</f>
        <v>0</v>
      </c>
      <c r="C211" s="32">
        <f ca="1">IFERROR(IF(AND(MOD(MONTH(C$1)+12-MONTH('Periodische Einnahmen'!$J52),'Periodische Einnahmen'!$I52)=0,C$1&gt;='Periodische Einnahmen'!$J52,C$1&lt;='Periodische Einnahmen'!$F52),'Periodische Einnahmen'!$D52,0),0)</f>
        <v>0</v>
      </c>
      <c r="D211" s="32">
        <f ca="1">IFERROR(IF(AND(MOD(MONTH(D$1)+12-MONTH('Periodische Einnahmen'!$J52),'Periodische Einnahmen'!$I52)=0,D$1&gt;='Periodische Einnahmen'!$J52,D$1&lt;='Periodische Einnahmen'!$F52),'Periodische Einnahmen'!$D52,0),0)</f>
        <v>0</v>
      </c>
      <c r="E211" s="32">
        <f ca="1">IFERROR(IF(AND(MOD(MONTH(E$1)+12-MONTH('Periodische Einnahmen'!$J52),'Periodische Einnahmen'!$I52)=0,E$1&gt;='Periodische Einnahmen'!$J52,E$1&lt;='Periodische Einnahmen'!$F52),'Periodische Einnahmen'!$D52,0),0)</f>
        <v>0</v>
      </c>
      <c r="F211" s="32">
        <f ca="1">IFERROR(IF(AND(MOD(MONTH(F$1)+12-MONTH('Periodische Einnahmen'!$J52),'Periodische Einnahmen'!$I52)=0,F$1&gt;='Periodische Einnahmen'!$J52,F$1&lt;='Periodische Einnahmen'!$F52),'Periodische Einnahmen'!$D52,0),0)</f>
        <v>0</v>
      </c>
      <c r="G211" s="32">
        <f ca="1">IFERROR(IF(AND(MOD(MONTH(G$1)+12-MONTH('Periodische Einnahmen'!$J52),'Periodische Einnahmen'!$I52)=0,G$1&gt;='Periodische Einnahmen'!$J52,G$1&lt;='Periodische Einnahmen'!$F52),'Periodische Einnahmen'!$D52,0),0)</f>
        <v>0</v>
      </c>
      <c r="H211" s="32">
        <f ca="1">IFERROR(IF(AND(MOD(MONTH(H$1)+12-MONTH('Periodische Einnahmen'!$J52),'Periodische Einnahmen'!$I52)=0,H$1&gt;='Periodische Einnahmen'!$J52,H$1&lt;='Periodische Einnahmen'!$F52),'Periodische Einnahmen'!$D52,0),0)</f>
        <v>0</v>
      </c>
      <c r="I211" s="32">
        <f ca="1">IFERROR(IF(AND(MOD(MONTH(I$1)+12-MONTH('Periodische Einnahmen'!$J52),'Periodische Einnahmen'!$I52)=0,I$1&gt;='Periodische Einnahmen'!$J52,I$1&lt;='Periodische Einnahmen'!$F52),'Periodische Einnahmen'!$D52,0),0)</f>
        <v>0</v>
      </c>
      <c r="J211" s="32">
        <f ca="1">IFERROR(IF(AND(MOD(MONTH(J$1)+12-MONTH('Periodische Einnahmen'!$J52),'Periodische Einnahmen'!$I52)=0,J$1&gt;='Periodische Einnahmen'!$J52,J$1&lt;='Periodische Einnahmen'!$F52),'Periodische Einnahmen'!$D52,0),0)</f>
        <v>0</v>
      </c>
      <c r="K211" s="32">
        <f ca="1">IFERROR(IF(AND(MOD(MONTH(K$1)+12-MONTH('Periodische Einnahmen'!$J52),'Periodische Einnahmen'!$I52)=0,K$1&gt;='Periodische Einnahmen'!$J52,K$1&lt;='Periodische Einnahmen'!$F52),'Periodische Einnahmen'!$D52,0),0)</f>
        <v>0</v>
      </c>
      <c r="L211" s="32">
        <f ca="1">IFERROR(IF(AND(MOD(MONTH(L$1)+12-MONTH('Periodische Einnahmen'!$J52),'Periodische Einnahmen'!$I52)=0,L$1&gt;='Periodische Einnahmen'!$J52,L$1&lt;='Periodische Einnahmen'!$F52),'Periodische Einnahmen'!$D52,0),0)</f>
        <v>0</v>
      </c>
      <c r="M211" s="32">
        <f ca="1">IFERROR(IF(AND(MOD(MONTH(M$1)+12-MONTH('Periodische Einnahmen'!$J52),'Periodische Einnahmen'!$I52)=0,M$1&gt;='Periodische Einnahmen'!$J52,M$1&lt;='Periodische Einnahmen'!$F52),'Periodische Einnahmen'!$D52,0),0)</f>
        <v>0</v>
      </c>
      <c r="N211" s="32">
        <f ca="1">IFERROR(IF(AND(MOD(MONTH(N$1)+12-MONTH('Periodische Einnahmen'!$J52),'Periodische Einnahmen'!$I52)=0,N$1&gt;='Periodische Einnahmen'!$J52,N$1&lt;='Periodische Einnahmen'!$F52),'Periodische Einnahmen'!$D52,0),0)</f>
        <v>0</v>
      </c>
      <c r="O211" s="32">
        <f ca="1">IFERROR(IF(AND(MOD(MONTH(O$1)+12-MONTH('Periodische Einnahmen'!$J52),'Periodische Einnahmen'!$I52)=0,O$1&gt;='Periodische Einnahmen'!$J52,O$1&lt;='Periodische Einnahmen'!$F52),'Periodische Einnahmen'!$D52,0),0)</f>
        <v>0</v>
      </c>
      <c r="P211" s="32">
        <f ca="1">IFERROR(IF(AND(MOD(MONTH(P$1)+12-MONTH('Periodische Einnahmen'!$J52),'Periodische Einnahmen'!$I52)=0,P$1&gt;='Periodische Einnahmen'!$J52,P$1&lt;='Periodische Einnahmen'!$F52),'Periodische Einnahmen'!$D52,0),0)</f>
        <v>0</v>
      </c>
      <c r="Q211" s="32">
        <f ca="1">IFERROR(IF(AND(MOD(MONTH(Q$1)+12-MONTH('Periodische Einnahmen'!$J52),'Periodische Einnahmen'!$I52)=0,Q$1&gt;='Periodische Einnahmen'!$J52,Q$1&lt;='Periodische Einnahmen'!$F52),'Periodische Einnahmen'!$D52,0),0)</f>
        <v>0</v>
      </c>
      <c r="R211" s="32">
        <f ca="1">IFERROR(IF(AND(MOD(MONTH(R$1)+12-MONTH('Periodische Einnahmen'!$J52),'Periodische Einnahmen'!$I52)=0,R$1&gt;='Periodische Einnahmen'!$J52,R$1&lt;='Periodische Einnahmen'!$F52),'Periodische Einnahmen'!$D52,0),0)</f>
        <v>0</v>
      </c>
      <c r="S211" s="32">
        <f ca="1">IFERROR(IF(AND(MOD(MONTH(S$1)+12-MONTH('Periodische Einnahmen'!$J52),'Periodische Einnahmen'!$I52)=0,S$1&gt;='Periodische Einnahmen'!$J52,S$1&lt;='Periodische Einnahmen'!$F52),'Periodische Einnahmen'!$D52,0),0)</f>
        <v>0</v>
      </c>
      <c r="T211" s="32">
        <f ca="1">IFERROR(IF(AND(MOD(MONTH(T$1)+12-MONTH('Periodische Einnahmen'!$J52),'Periodische Einnahmen'!$I52)=0,T$1&gt;='Periodische Einnahmen'!$J52,T$1&lt;='Periodische Einnahmen'!$F52),'Periodische Einnahmen'!$D52,0),0)</f>
        <v>0</v>
      </c>
      <c r="U211" s="32">
        <f ca="1">IFERROR(IF(AND(MOD(MONTH(U$1)+12-MONTH('Periodische Einnahmen'!$J52),'Periodische Einnahmen'!$I52)=0,U$1&gt;='Periodische Einnahmen'!$J52,U$1&lt;='Periodische Einnahmen'!$F52),'Periodische Einnahmen'!$D52,0),0)</f>
        <v>0</v>
      </c>
      <c r="V211" s="32">
        <f ca="1">IFERROR(IF(AND(MOD(MONTH(V$1)+12-MONTH('Periodische Einnahmen'!$J52),'Periodische Einnahmen'!$I52)=0,V$1&gt;='Periodische Einnahmen'!$J52,V$1&lt;='Periodische Einnahmen'!$F52),'Periodische Einnahmen'!$D52,0),0)</f>
        <v>0</v>
      </c>
      <c r="W211" s="32">
        <f ca="1">IFERROR(IF(AND(MOD(MONTH(W$1)+12-MONTH('Periodische Einnahmen'!$J52),'Periodische Einnahmen'!$I52)=0,W$1&gt;='Periodische Einnahmen'!$J52,W$1&lt;='Periodische Einnahmen'!$F52),'Periodische Einnahmen'!$D52,0),0)</f>
        <v>0</v>
      </c>
      <c r="X211" s="32">
        <f ca="1">IFERROR(IF(AND(MOD(MONTH(X$1)+12-MONTH('Periodische Einnahmen'!$J52),'Periodische Einnahmen'!$I52)=0,X$1&gt;='Periodische Einnahmen'!$J52,X$1&lt;='Periodische Einnahmen'!$F52),'Periodische Einnahmen'!$D52,0),0)</f>
        <v>0</v>
      </c>
      <c r="Y211" s="32">
        <f ca="1">IFERROR(IF(AND(MOD(MONTH(Y$1)+12-MONTH('Periodische Einnahmen'!$J52),'Periodische Einnahmen'!$I52)=0,Y$1&gt;='Periodische Einnahmen'!$J52,Y$1&lt;='Periodische Einnahmen'!$F52),'Periodische Einnahmen'!$D52,0),0)</f>
        <v>0</v>
      </c>
      <c r="Z211" s="27">
        <f t="shared" ca="1" si="26"/>
        <v>0</v>
      </c>
      <c r="AA211" s="28">
        <f t="shared" ca="1" si="27"/>
        <v>0</v>
      </c>
    </row>
    <row r="212" spans="1:27">
      <c r="A212" s="31" t="str">
        <f>IF('Periodische Einnahmen'!A53&lt;&gt;"",'Periodische Einnahmen'!A53&amp;" ("&amp;'Periodische Einnahmen'!C53&amp;" "&amp;TEXT('Periodische Einnahmen'!D53,"0.00")&amp;" ab "&amp;TEXT('Periodische Einnahmen'!E53,"MMM/JJJJ")&amp;")","")</f>
        <v/>
      </c>
      <c r="B212" s="32">
        <f ca="1">IFERROR(IF(AND(MOD(MONTH(B$1)+12-MONTH('Periodische Einnahmen'!$J53),'Periodische Einnahmen'!$I53)=0,B$1&gt;='Periodische Einnahmen'!$J53,B$1&lt;='Periodische Einnahmen'!$F53),'Periodische Einnahmen'!$D53,0),0)</f>
        <v>0</v>
      </c>
      <c r="C212" s="32">
        <f ca="1">IFERROR(IF(AND(MOD(MONTH(C$1)+12-MONTH('Periodische Einnahmen'!$J53),'Periodische Einnahmen'!$I53)=0,C$1&gt;='Periodische Einnahmen'!$J53,C$1&lt;='Periodische Einnahmen'!$F53),'Periodische Einnahmen'!$D53,0),0)</f>
        <v>0</v>
      </c>
      <c r="D212" s="32">
        <f ca="1">IFERROR(IF(AND(MOD(MONTH(D$1)+12-MONTH('Periodische Einnahmen'!$J53),'Periodische Einnahmen'!$I53)=0,D$1&gt;='Periodische Einnahmen'!$J53,D$1&lt;='Periodische Einnahmen'!$F53),'Periodische Einnahmen'!$D53,0),0)</f>
        <v>0</v>
      </c>
      <c r="E212" s="32">
        <f ca="1">IFERROR(IF(AND(MOD(MONTH(E$1)+12-MONTH('Periodische Einnahmen'!$J53),'Periodische Einnahmen'!$I53)=0,E$1&gt;='Periodische Einnahmen'!$J53,E$1&lt;='Periodische Einnahmen'!$F53),'Periodische Einnahmen'!$D53,0),0)</f>
        <v>0</v>
      </c>
      <c r="F212" s="32">
        <f ca="1">IFERROR(IF(AND(MOD(MONTH(F$1)+12-MONTH('Periodische Einnahmen'!$J53),'Periodische Einnahmen'!$I53)=0,F$1&gt;='Periodische Einnahmen'!$J53,F$1&lt;='Periodische Einnahmen'!$F53),'Periodische Einnahmen'!$D53,0),0)</f>
        <v>0</v>
      </c>
      <c r="G212" s="32">
        <f ca="1">IFERROR(IF(AND(MOD(MONTH(G$1)+12-MONTH('Periodische Einnahmen'!$J53),'Periodische Einnahmen'!$I53)=0,G$1&gt;='Periodische Einnahmen'!$J53,G$1&lt;='Periodische Einnahmen'!$F53),'Periodische Einnahmen'!$D53,0),0)</f>
        <v>0</v>
      </c>
      <c r="H212" s="32">
        <f ca="1">IFERROR(IF(AND(MOD(MONTH(H$1)+12-MONTH('Periodische Einnahmen'!$J53),'Periodische Einnahmen'!$I53)=0,H$1&gt;='Periodische Einnahmen'!$J53,H$1&lt;='Periodische Einnahmen'!$F53),'Periodische Einnahmen'!$D53,0),0)</f>
        <v>0</v>
      </c>
      <c r="I212" s="32">
        <f ca="1">IFERROR(IF(AND(MOD(MONTH(I$1)+12-MONTH('Periodische Einnahmen'!$J53),'Periodische Einnahmen'!$I53)=0,I$1&gt;='Periodische Einnahmen'!$J53,I$1&lt;='Periodische Einnahmen'!$F53),'Periodische Einnahmen'!$D53,0),0)</f>
        <v>0</v>
      </c>
      <c r="J212" s="32">
        <f ca="1">IFERROR(IF(AND(MOD(MONTH(J$1)+12-MONTH('Periodische Einnahmen'!$J53),'Periodische Einnahmen'!$I53)=0,J$1&gt;='Periodische Einnahmen'!$J53,J$1&lt;='Periodische Einnahmen'!$F53),'Periodische Einnahmen'!$D53,0),0)</f>
        <v>0</v>
      </c>
      <c r="K212" s="32">
        <f ca="1">IFERROR(IF(AND(MOD(MONTH(K$1)+12-MONTH('Periodische Einnahmen'!$J53),'Periodische Einnahmen'!$I53)=0,K$1&gt;='Periodische Einnahmen'!$J53,K$1&lt;='Periodische Einnahmen'!$F53),'Periodische Einnahmen'!$D53,0),0)</f>
        <v>0</v>
      </c>
      <c r="L212" s="32">
        <f ca="1">IFERROR(IF(AND(MOD(MONTH(L$1)+12-MONTH('Periodische Einnahmen'!$J53),'Periodische Einnahmen'!$I53)=0,L$1&gt;='Periodische Einnahmen'!$J53,L$1&lt;='Periodische Einnahmen'!$F53),'Periodische Einnahmen'!$D53,0),0)</f>
        <v>0</v>
      </c>
      <c r="M212" s="32">
        <f ca="1">IFERROR(IF(AND(MOD(MONTH(M$1)+12-MONTH('Periodische Einnahmen'!$J53),'Periodische Einnahmen'!$I53)=0,M$1&gt;='Periodische Einnahmen'!$J53,M$1&lt;='Periodische Einnahmen'!$F53),'Periodische Einnahmen'!$D53,0),0)</f>
        <v>0</v>
      </c>
      <c r="N212" s="32">
        <f ca="1">IFERROR(IF(AND(MOD(MONTH(N$1)+12-MONTH('Periodische Einnahmen'!$J53),'Periodische Einnahmen'!$I53)=0,N$1&gt;='Periodische Einnahmen'!$J53,N$1&lt;='Periodische Einnahmen'!$F53),'Periodische Einnahmen'!$D53,0),0)</f>
        <v>0</v>
      </c>
      <c r="O212" s="32">
        <f ca="1">IFERROR(IF(AND(MOD(MONTH(O$1)+12-MONTH('Periodische Einnahmen'!$J53),'Periodische Einnahmen'!$I53)=0,O$1&gt;='Periodische Einnahmen'!$J53,O$1&lt;='Periodische Einnahmen'!$F53),'Periodische Einnahmen'!$D53,0),0)</f>
        <v>0</v>
      </c>
      <c r="P212" s="32">
        <f ca="1">IFERROR(IF(AND(MOD(MONTH(P$1)+12-MONTH('Periodische Einnahmen'!$J53),'Periodische Einnahmen'!$I53)=0,P$1&gt;='Periodische Einnahmen'!$J53,P$1&lt;='Periodische Einnahmen'!$F53),'Periodische Einnahmen'!$D53,0),0)</f>
        <v>0</v>
      </c>
      <c r="Q212" s="32">
        <f ca="1">IFERROR(IF(AND(MOD(MONTH(Q$1)+12-MONTH('Periodische Einnahmen'!$J53),'Periodische Einnahmen'!$I53)=0,Q$1&gt;='Periodische Einnahmen'!$J53,Q$1&lt;='Periodische Einnahmen'!$F53),'Periodische Einnahmen'!$D53,0),0)</f>
        <v>0</v>
      </c>
      <c r="R212" s="32">
        <f ca="1">IFERROR(IF(AND(MOD(MONTH(R$1)+12-MONTH('Periodische Einnahmen'!$J53),'Periodische Einnahmen'!$I53)=0,R$1&gt;='Periodische Einnahmen'!$J53,R$1&lt;='Periodische Einnahmen'!$F53),'Periodische Einnahmen'!$D53,0),0)</f>
        <v>0</v>
      </c>
      <c r="S212" s="32">
        <f ca="1">IFERROR(IF(AND(MOD(MONTH(S$1)+12-MONTH('Periodische Einnahmen'!$J53),'Periodische Einnahmen'!$I53)=0,S$1&gt;='Periodische Einnahmen'!$J53,S$1&lt;='Periodische Einnahmen'!$F53),'Periodische Einnahmen'!$D53,0),0)</f>
        <v>0</v>
      </c>
      <c r="T212" s="32">
        <f ca="1">IFERROR(IF(AND(MOD(MONTH(T$1)+12-MONTH('Periodische Einnahmen'!$J53),'Periodische Einnahmen'!$I53)=0,T$1&gt;='Periodische Einnahmen'!$J53,T$1&lt;='Periodische Einnahmen'!$F53),'Periodische Einnahmen'!$D53,0),0)</f>
        <v>0</v>
      </c>
      <c r="U212" s="32">
        <f ca="1">IFERROR(IF(AND(MOD(MONTH(U$1)+12-MONTH('Periodische Einnahmen'!$J53),'Periodische Einnahmen'!$I53)=0,U$1&gt;='Periodische Einnahmen'!$J53,U$1&lt;='Periodische Einnahmen'!$F53),'Periodische Einnahmen'!$D53,0),0)</f>
        <v>0</v>
      </c>
      <c r="V212" s="32">
        <f ca="1">IFERROR(IF(AND(MOD(MONTH(V$1)+12-MONTH('Periodische Einnahmen'!$J53),'Periodische Einnahmen'!$I53)=0,V$1&gt;='Periodische Einnahmen'!$J53,V$1&lt;='Periodische Einnahmen'!$F53),'Periodische Einnahmen'!$D53,0),0)</f>
        <v>0</v>
      </c>
      <c r="W212" s="32">
        <f ca="1">IFERROR(IF(AND(MOD(MONTH(W$1)+12-MONTH('Periodische Einnahmen'!$J53),'Periodische Einnahmen'!$I53)=0,W$1&gt;='Periodische Einnahmen'!$J53,W$1&lt;='Periodische Einnahmen'!$F53),'Periodische Einnahmen'!$D53,0),0)</f>
        <v>0</v>
      </c>
      <c r="X212" s="32">
        <f ca="1">IFERROR(IF(AND(MOD(MONTH(X$1)+12-MONTH('Periodische Einnahmen'!$J53),'Periodische Einnahmen'!$I53)=0,X$1&gt;='Periodische Einnahmen'!$J53,X$1&lt;='Periodische Einnahmen'!$F53),'Periodische Einnahmen'!$D53,0),0)</f>
        <v>0</v>
      </c>
      <c r="Y212" s="32">
        <f ca="1">IFERROR(IF(AND(MOD(MONTH(Y$1)+12-MONTH('Periodische Einnahmen'!$J53),'Periodische Einnahmen'!$I53)=0,Y$1&gt;='Periodische Einnahmen'!$J53,Y$1&lt;='Periodische Einnahmen'!$F53),'Periodische Einnahmen'!$D53,0),0)</f>
        <v>0</v>
      </c>
      <c r="Z212" s="27">
        <f t="shared" ca="1" si="26"/>
        <v>0</v>
      </c>
      <c r="AA212" s="28">
        <f t="shared" ca="1" si="27"/>
        <v>0</v>
      </c>
    </row>
    <row r="213" spans="1:27">
      <c r="A213" s="31" t="str">
        <f>IF('Periodische Einnahmen'!A54&lt;&gt;"",'Periodische Einnahmen'!A54&amp;" ("&amp;'Periodische Einnahmen'!C54&amp;" "&amp;TEXT('Periodische Einnahmen'!D54,"0.00")&amp;" ab "&amp;TEXT('Periodische Einnahmen'!E54,"MMM/JJJJ")&amp;")","")</f>
        <v/>
      </c>
      <c r="B213" s="32">
        <f ca="1">IFERROR(IF(AND(MOD(MONTH(B$1)+12-MONTH('Periodische Einnahmen'!$J54),'Periodische Einnahmen'!$I54)=0,B$1&gt;='Periodische Einnahmen'!$J54,B$1&lt;='Periodische Einnahmen'!$F54),'Periodische Einnahmen'!$D54,0),0)</f>
        <v>0</v>
      </c>
      <c r="C213" s="32">
        <f ca="1">IFERROR(IF(AND(MOD(MONTH(C$1)+12-MONTH('Periodische Einnahmen'!$J54),'Periodische Einnahmen'!$I54)=0,C$1&gt;='Periodische Einnahmen'!$J54,C$1&lt;='Periodische Einnahmen'!$F54),'Periodische Einnahmen'!$D54,0),0)</f>
        <v>0</v>
      </c>
      <c r="D213" s="32">
        <f ca="1">IFERROR(IF(AND(MOD(MONTH(D$1)+12-MONTH('Periodische Einnahmen'!$J54),'Periodische Einnahmen'!$I54)=0,D$1&gt;='Periodische Einnahmen'!$J54,D$1&lt;='Periodische Einnahmen'!$F54),'Periodische Einnahmen'!$D54,0),0)</f>
        <v>0</v>
      </c>
      <c r="E213" s="32">
        <f ca="1">IFERROR(IF(AND(MOD(MONTH(E$1)+12-MONTH('Periodische Einnahmen'!$J54),'Periodische Einnahmen'!$I54)=0,E$1&gt;='Periodische Einnahmen'!$J54,E$1&lt;='Periodische Einnahmen'!$F54),'Periodische Einnahmen'!$D54,0),0)</f>
        <v>0</v>
      </c>
      <c r="F213" s="32">
        <f ca="1">IFERROR(IF(AND(MOD(MONTH(F$1)+12-MONTH('Periodische Einnahmen'!$J54),'Periodische Einnahmen'!$I54)=0,F$1&gt;='Periodische Einnahmen'!$J54,F$1&lt;='Periodische Einnahmen'!$F54),'Periodische Einnahmen'!$D54,0),0)</f>
        <v>0</v>
      </c>
      <c r="G213" s="32">
        <f ca="1">IFERROR(IF(AND(MOD(MONTH(G$1)+12-MONTH('Periodische Einnahmen'!$J54),'Periodische Einnahmen'!$I54)=0,G$1&gt;='Periodische Einnahmen'!$J54,G$1&lt;='Periodische Einnahmen'!$F54),'Periodische Einnahmen'!$D54,0),0)</f>
        <v>0</v>
      </c>
      <c r="H213" s="32">
        <f ca="1">IFERROR(IF(AND(MOD(MONTH(H$1)+12-MONTH('Periodische Einnahmen'!$J54),'Periodische Einnahmen'!$I54)=0,H$1&gt;='Periodische Einnahmen'!$J54,H$1&lt;='Periodische Einnahmen'!$F54),'Periodische Einnahmen'!$D54,0),0)</f>
        <v>0</v>
      </c>
      <c r="I213" s="32">
        <f ca="1">IFERROR(IF(AND(MOD(MONTH(I$1)+12-MONTH('Periodische Einnahmen'!$J54),'Periodische Einnahmen'!$I54)=0,I$1&gt;='Periodische Einnahmen'!$J54,I$1&lt;='Periodische Einnahmen'!$F54),'Periodische Einnahmen'!$D54,0),0)</f>
        <v>0</v>
      </c>
      <c r="J213" s="32">
        <f ca="1">IFERROR(IF(AND(MOD(MONTH(J$1)+12-MONTH('Periodische Einnahmen'!$J54),'Periodische Einnahmen'!$I54)=0,J$1&gt;='Periodische Einnahmen'!$J54,J$1&lt;='Periodische Einnahmen'!$F54),'Periodische Einnahmen'!$D54,0),0)</f>
        <v>0</v>
      </c>
      <c r="K213" s="32">
        <f ca="1">IFERROR(IF(AND(MOD(MONTH(K$1)+12-MONTH('Periodische Einnahmen'!$J54),'Periodische Einnahmen'!$I54)=0,K$1&gt;='Periodische Einnahmen'!$J54,K$1&lt;='Periodische Einnahmen'!$F54),'Periodische Einnahmen'!$D54,0),0)</f>
        <v>0</v>
      </c>
      <c r="L213" s="32">
        <f ca="1">IFERROR(IF(AND(MOD(MONTH(L$1)+12-MONTH('Periodische Einnahmen'!$J54),'Periodische Einnahmen'!$I54)=0,L$1&gt;='Periodische Einnahmen'!$J54,L$1&lt;='Periodische Einnahmen'!$F54),'Periodische Einnahmen'!$D54,0),0)</f>
        <v>0</v>
      </c>
      <c r="M213" s="32">
        <f ca="1">IFERROR(IF(AND(MOD(MONTH(M$1)+12-MONTH('Periodische Einnahmen'!$J54),'Periodische Einnahmen'!$I54)=0,M$1&gt;='Periodische Einnahmen'!$J54,M$1&lt;='Periodische Einnahmen'!$F54),'Periodische Einnahmen'!$D54,0),0)</f>
        <v>0</v>
      </c>
      <c r="N213" s="32">
        <f ca="1">IFERROR(IF(AND(MOD(MONTH(N$1)+12-MONTH('Periodische Einnahmen'!$J54),'Periodische Einnahmen'!$I54)=0,N$1&gt;='Periodische Einnahmen'!$J54,N$1&lt;='Periodische Einnahmen'!$F54),'Periodische Einnahmen'!$D54,0),0)</f>
        <v>0</v>
      </c>
      <c r="O213" s="32">
        <f ca="1">IFERROR(IF(AND(MOD(MONTH(O$1)+12-MONTH('Periodische Einnahmen'!$J54),'Periodische Einnahmen'!$I54)=0,O$1&gt;='Periodische Einnahmen'!$J54,O$1&lt;='Periodische Einnahmen'!$F54),'Periodische Einnahmen'!$D54,0),0)</f>
        <v>0</v>
      </c>
      <c r="P213" s="32">
        <f ca="1">IFERROR(IF(AND(MOD(MONTH(P$1)+12-MONTH('Periodische Einnahmen'!$J54),'Periodische Einnahmen'!$I54)=0,P$1&gt;='Periodische Einnahmen'!$J54,P$1&lt;='Periodische Einnahmen'!$F54),'Periodische Einnahmen'!$D54,0),0)</f>
        <v>0</v>
      </c>
      <c r="Q213" s="32">
        <f ca="1">IFERROR(IF(AND(MOD(MONTH(Q$1)+12-MONTH('Periodische Einnahmen'!$J54),'Periodische Einnahmen'!$I54)=0,Q$1&gt;='Periodische Einnahmen'!$J54,Q$1&lt;='Periodische Einnahmen'!$F54),'Periodische Einnahmen'!$D54,0),0)</f>
        <v>0</v>
      </c>
      <c r="R213" s="32">
        <f ca="1">IFERROR(IF(AND(MOD(MONTH(R$1)+12-MONTH('Periodische Einnahmen'!$J54),'Periodische Einnahmen'!$I54)=0,R$1&gt;='Periodische Einnahmen'!$J54,R$1&lt;='Periodische Einnahmen'!$F54),'Periodische Einnahmen'!$D54,0),0)</f>
        <v>0</v>
      </c>
      <c r="S213" s="32">
        <f ca="1">IFERROR(IF(AND(MOD(MONTH(S$1)+12-MONTH('Periodische Einnahmen'!$J54),'Periodische Einnahmen'!$I54)=0,S$1&gt;='Periodische Einnahmen'!$J54,S$1&lt;='Periodische Einnahmen'!$F54),'Periodische Einnahmen'!$D54,0),0)</f>
        <v>0</v>
      </c>
      <c r="T213" s="32">
        <f ca="1">IFERROR(IF(AND(MOD(MONTH(T$1)+12-MONTH('Periodische Einnahmen'!$J54),'Periodische Einnahmen'!$I54)=0,T$1&gt;='Periodische Einnahmen'!$J54,T$1&lt;='Periodische Einnahmen'!$F54),'Periodische Einnahmen'!$D54,0),0)</f>
        <v>0</v>
      </c>
      <c r="U213" s="32">
        <f ca="1">IFERROR(IF(AND(MOD(MONTH(U$1)+12-MONTH('Periodische Einnahmen'!$J54),'Periodische Einnahmen'!$I54)=0,U$1&gt;='Periodische Einnahmen'!$J54,U$1&lt;='Periodische Einnahmen'!$F54),'Periodische Einnahmen'!$D54,0),0)</f>
        <v>0</v>
      </c>
      <c r="V213" s="32">
        <f ca="1">IFERROR(IF(AND(MOD(MONTH(V$1)+12-MONTH('Periodische Einnahmen'!$J54),'Periodische Einnahmen'!$I54)=0,V$1&gt;='Periodische Einnahmen'!$J54,V$1&lt;='Periodische Einnahmen'!$F54),'Periodische Einnahmen'!$D54,0),0)</f>
        <v>0</v>
      </c>
      <c r="W213" s="32">
        <f ca="1">IFERROR(IF(AND(MOD(MONTH(W$1)+12-MONTH('Periodische Einnahmen'!$J54),'Periodische Einnahmen'!$I54)=0,W$1&gt;='Periodische Einnahmen'!$J54,W$1&lt;='Periodische Einnahmen'!$F54),'Periodische Einnahmen'!$D54,0),0)</f>
        <v>0</v>
      </c>
      <c r="X213" s="32">
        <f ca="1">IFERROR(IF(AND(MOD(MONTH(X$1)+12-MONTH('Periodische Einnahmen'!$J54),'Periodische Einnahmen'!$I54)=0,X$1&gt;='Periodische Einnahmen'!$J54,X$1&lt;='Periodische Einnahmen'!$F54),'Periodische Einnahmen'!$D54,0),0)</f>
        <v>0</v>
      </c>
      <c r="Y213" s="32">
        <f ca="1">IFERROR(IF(AND(MOD(MONTH(Y$1)+12-MONTH('Periodische Einnahmen'!$J54),'Periodische Einnahmen'!$I54)=0,Y$1&gt;='Periodische Einnahmen'!$J54,Y$1&lt;='Periodische Einnahmen'!$F54),'Periodische Einnahmen'!$D54,0),0)</f>
        <v>0</v>
      </c>
      <c r="Z213" s="27">
        <f t="shared" ca="1" si="26"/>
        <v>0</v>
      </c>
      <c r="AA213" s="28">
        <f t="shared" ca="1" si="27"/>
        <v>0</v>
      </c>
    </row>
    <row r="214" spans="1:27">
      <c r="A214" s="31" t="str">
        <f>IF('Periodische Einnahmen'!A55&lt;&gt;"",'Periodische Einnahmen'!A55&amp;" ("&amp;'Periodische Einnahmen'!C55&amp;" "&amp;TEXT('Periodische Einnahmen'!D55,"0.00")&amp;" ab "&amp;TEXT('Periodische Einnahmen'!E55,"MMM/JJJJ")&amp;")","")</f>
        <v/>
      </c>
      <c r="B214" s="32">
        <f ca="1">IFERROR(IF(AND(MOD(MONTH(B$1)+12-MONTH('Periodische Einnahmen'!$J55),'Periodische Einnahmen'!$I55)=0,B$1&gt;='Periodische Einnahmen'!$J55,B$1&lt;='Periodische Einnahmen'!$F55),'Periodische Einnahmen'!$D55,0),0)</f>
        <v>0</v>
      </c>
      <c r="C214" s="32">
        <f ca="1">IFERROR(IF(AND(MOD(MONTH(C$1)+12-MONTH('Periodische Einnahmen'!$J55),'Periodische Einnahmen'!$I55)=0,C$1&gt;='Periodische Einnahmen'!$J55,C$1&lt;='Periodische Einnahmen'!$F55),'Periodische Einnahmen'!$D55,0),0)</f>
        <v>0</v>
      </c>
      <c r="D214" s="32">
        <f ca="1">IFERROR(IF(AND(MOD(MONTH(D$1)+12-MONTH('Periodische Einnahmen'!$J55),'Periodische Einnahmen'!$I55)=0,D$1&gt;='Periodische Einnahmen'!$J55,D$1&lt;='Periodische Einnahmen'!$F55),'Periodische Einnahmen'!$D55,0),0)</f>
        <v>0</v>
      </c>
      <c r="E214" s="32">
        <f ca="1">IFERROR(IF(AND(MOD(MONTH(E$1)+12-MONTH('Periodische Einnahmen'!$J55),'Periodische Einnahmen'!$I55)=0,E$1&gt;='Periodische Einnahmen'!$J55,E$1&lt;='Periodische Einnahmen'!$F55),'Periodische Einnahmen'!$D55,0),0)</f>
        <v>0</v>
      </c>
      <c r="F214" s="32">
        <f ca="1">IFERROR(IF(AND(MOD(MONTH(F$1)+12-MONTH('Periodische Einnahmen'!$J55),'Periodische Einnahmen'!$I55)=0,F$1&gt;='Periodische Einnahmen'!$J55,F$1&lt;='Periodische Einnahmen'!$F55),'Periodische Einnahmen'!$D55,0),0)</f>
        <v>0</v>
      </c>
      <c r="G214" s="32">
        <f ca="1">IFERROR(IF(AND(MOD(MONTH(G$1)+12-MONTH('Periodische Einnahmen'!$J55),'Periodische Einnahmen'!$I55)=0,G$1&gt;='Periodische Einnahmen'!$J55,G$1&lt;='Periodische Einnahmen'!$F55),'Periodische Einnahmen'!$D55,0),0)</f>
        <v>0</v>
      </c>
      <c r="H214" s="32">
        <f ca="1">IFERROR(IF(AND(MOD(MONTH(H$1)+12-MONTH('Periodische Einnahmen'!$J55),'Periodische Einnahmen'!$I55)=0,H$1&gt;='Periodische Einnahmen'!$J55,H$1&lt;='Periodische Einnahmen'!$F55),'Periodische Einnahmen'!$D55,0),0)</f>
        <v>0</v>
      </c>
      <c r="I214" s="32">
        <f ca="1">IFERROR(IF(AND(MOD(MONTH(I$1)+12-MONTH('Periodische Einnahmen'!$J55),'Periodische Einnahmen'!$I55)=0,I$1&gt;='Periodische Einnahmen'!$J55,I$1&lt;='Periodische Einnahmen'!$F55),'Periodische Einnahmen'!$D55,0),0)</f>
        <v>0</v>
      </c>
      <c r="J214" s="32">
        <f ca="1">IFERROR(IF(AND(MOD(MONTH(J$1)+12-MONTH('Periodische Einnahmen'!$J55),'Periodische Einnahmen'!$I55)=0,J$1&gt;='Periodische Einnahmen'!$J55,J$1&lt;='Periodische Einnahmen'!$F55),'Periodische Einnahmen'!$D55,0),0)</f>
        <v>0</v>
      </c>
      <c r="K214" s="32">
        <f ca="1">IFERROR(IF(AND(MOD(MONTH(K$1)+12-MONTH('Periodische Einnahmen'!$J55),'Periodische Einnahmen'!$I55)=0,K$1&gt;='Periodische Einnahmen'!$J55,K$1&lt;='Periodische Einnahmen'!$F55),'Periodische Einnahmen'!$D55,0),0)</f>
        <v>0</v>
      </c>
      <c r="L214" s="32">
        <f ca="1">IFERROR(IF(AND(MOD(MONTH(L$1)+12-MONTH('Periodische Einnahmen'!$J55),'Periodische Einnahmen'!$I55)=0,L$1&gt;='Periodische Einnahmen'!$J55,L$1&lt;='Periodische Einnahmen'!$F55),'Periodische Einnahmen'!$D55,0),0)</f>
        <v>0</v>
      </c>
      <c r="M214" s="32">
        <f ca="1">IFERROR(IF(AND(MOD(MONTH(M$1)+12-MONTH('Periodische Einnahmen'!$J55),'Periodische Einnahmen'!$I55)=0,M$1&gt;='Periodische Einnahmen'!$J55,M$1&lt;='Periodische Einnahmen'!$F55),'Periodische Einnahmen'!$D55,0),0)</f>
        <v>0</v>
      </c>
      <c r="N214" s="32">
        <f ca="1">IFERROR(IF(AND(MOD(MONTH(N$1)+12-MONTH('Periodische Einnahmen'!$J55),'Periodische Einnahmen'!$I55)=0,N$1&gt;='Periodische Einnahmen'!$J55,N$1&lt;='Periodische Einnahmen'!$F55),'Periodische Einnahmen'!$D55,0),0)</f>
        <v>0</v>
      </c>
      <c r="O214" s="32">
        <f ca="1">IFERROR(IF(AND(MOD(MONTH(O$1)+12-MONTH('Periodische Einnahmen'!$J55),'Periodische Einnahmen'!$I55)=0,O$1&gt;='Periodische Einnahmen'!$J55,O$1&lt;='Periodische Einnahmen'!$F55),'Periodische Einnahmen'!$D55,0),0)</f>
        <v>0</v>
      </c>
      <c r="P214" s="32">
        <f ca="1">IFERROR(IF(AND(MOD(MONTH(P$1)+12-MONTH('Periodische Einnahmen'!$J55),'Periodische Einnahmen'!$I55)=0,P$1&gt;='Periodische Einnahmen'!$J55,P$1&lt;='Periodische Einnahmen'!$F55),'Periodische Einnahmen'!$D55,0),0)</f>
        <v>0</v>
      </c>
      <c r="Q214" s="32">
        <f ca="1">IFERROR(IF(AND(MOD(MONTH(Q$1)+12-MONTH('Periodische Einnahmen'!$J55),'Periodische Einnahmen'!$I55)=0,Q$1&gt;='Periodische Einnahmen'!$J55,Q$1&lt;='Periodische Einnahmen'!$F55),'Periodische Einnahmen'!$D55,0),0)</f>
        <v>0</v>
      </c>
      <c r="R214" s="32">
        <f ca="1">IFERROR(IF(AND(MOD(MONTH(R$1)+12-MONTH('Periodische Einnahmen'!$J55),'Periodische Einnahmen'!$I55)=0,R$1&gt;='Periodische Einnahmen'!$J55,R$1&lt;='Periodische Einnahmen'!$F55),'Periodische Einnahmen'!$D55,0),0)</f>
        <v>0</v>
      </c>
      <c r="S214" s="32">
        <f ca="1">IFERROR(IF(AND(MOD(MONTH(S$1)+12-MONTH('Periodische Einnahmen'!$J55),'Periodische Einnahmen'!$I55)=0,S$1&gt;='Periodische Einnahmen'!$J55,S$1&lt;='Periodische Einnahmen'!$F55),'Periodische Einnahmen'!$D55,0),0)</f>
        <v>0</v>
      </c>
      <c r="T214" s="32">
        <f ca="1">IFERROR(IF(AND(MOD(MONTH(T$1)+12-MONTH('Periodische Einnahmen'!$J55),'Periodische Einnahmen'!$I55)=0,T$1&gt;='Periodische Einnahmen'!$J55,T$1&lt;='Periodische Einnahmen'!$F55),'Periodische Einnahmen'!$D55,0),0)</f>
        <v>0</v>
      </c>
      <c r="U214" s="32">
        <f ca="1">IFERROR(IF(AND(MOD(MONTH(U$1)+12-MONTH('Periodische Einnahmen'!$J55),'Periodische Einnahmen'!$I55)=0,U$1&gt;='Periodische Einnahmen'!$J55,U$1&lt;='Periodische Einnahmen'!$F55),'Periodische Einnahmen'!$D55,0),0)</f>
        <v>0</v>
      </c>
      <c r="V214" s="32">
        <f ca="1">IFERROR(IF(AND(MOD(MONTH(V$1)+12-MONTH('Periodische Einnahmen'!$J55),'Periodische Einnahmen'!$I55)=0,V$1&gt;='Periodische Einnahmen'!$J55,V$1&lt;='Periodische Einnahmen'!$F55),'Periodische Einnahmen'!$D55,0),0)</f>
        <v>0</v>
      </c>
      <c r="W214" s="32">
        <f ca="1">IFERROR(IF(AND(MOD(MONTH(W$1)+12-MONTH('Periodische Einnahmen'!$J55),'Periodische Einnahmen'!$I55)=0,W$1&gt;='Periodische Einnahmen'!$J55,W$1&lt;='Periodische Einnahmen'!$F55),'Periodische Einnahmen'!$D55,0),0)</f>
        <v>0</v>
      </c>
      <c r="X214" s="32">
        <f ca="1">IFERROR(IF(AND(MOD(MONTH(X$1)+12-MONTH('Periodische Einnahmen'!$J55),'Periodische Einnahmen'!$I55)=0,X$1&gt;='Periodische Einnahmen'!$J55,X$1&lt;='Periodische Einnahmen'!$F55),'Periodische Einnahmen'!$D55,0),0)</f>
        <v>0</v>
      </c>
      <c r="Y214" s="32">
        <f ca="1">IFERROR(IF(AND(MOD(MONTH(Y$1)+12-MONTH('Periodische Einnahmen'!$J55),'Periodische Einnahmen'!$I55)=0,Y$1&gt;='Periodische Einnahmen'!$J55,Y$1&lt;='Periodische Einnahmen'!$F55),'Periodische Einnahmen'!$D55,0),0)</f>
        <v>0</v>
      </c>
      <c r="Z214" s="27">
        <f t="shared" ca="1" si="26"/>
        <v>0</v>
      </c>
      <c r="AA214" s="28">
        <f t="shared" ca="1" si="27"/>
        <v>0</v>
      </c>
    </row>
    <row r="215" spans="1:27">
      <c r="A215" s="31" t="str">
        <f>IF('Periodische Einnahmen'!A56&lt;&gt;"",'Periodische Einnahmen'!A56&amp;" ("&amp;'Periodische Einnahmen'!C56&amp;" "&amp;TEXT('Periodische Einnahmen'!D56,"0.00")&amp;" ab "&amp;TEXT('Periodische Einnahmen'!E56,"MMM/JJJJ")&amp;")","")</f>
        <v/>
      </c>
      <c r="B215" s="32">
        <f ca="1">IFERROR(IF(AND(MOD(MONTH(B$1)+12-MONTH('Periodische Einnahmen'!$J56),'Periodische Einnahmen'!$I56)=0,B$1&gt;='Periodische Einnahmen'!$J56,B$1&lt;='Periodische Einnahmen'!$F56),'Periodische Einnahmen'!$D56,0),0)</f>
        <v>0</v>
      </c>
      <c r="C215" s="32">
        <f ca="1">IFERROR(IF(AND(MOD(MONTH(C$1)+12-MONTH('Periodische Einnahmen'!$J56),'Periodische Einnahmen'!$I56)=0,C$1&gt;='Periodische Einnahmen'!$J56,C$1&lt;='Periodische Einnahmen'!$F56),'Periodische Einnahmen'!$D56,0),0)</f>
        <v>0</v>
      </c>
      <c r="D215" s="32">
        <f ca="1">IFERROR(IF(AND(MOD(MONTH(D$1)+12-MONTH('Periodische Einnahmen'!$J56),'Periodische Einnahmen'!$I56)=0,D$1&gt;='Periodische Einnahmen'!$J56,D$1&lt;='Periodische Einnahmen'!$F56),'Periodische Einnahmen'!$D56,0),0)</f>
        <v>0</v>
      </c>
      <c r="E215" s="32">
        <f ca="1">IFERROR(IF(AND(MOD(MONTH(E$1)+12-MONTH('Periodische Einnahmen'!$J56),'Periodische Einnahmen'!$I56)=0,E$1&gt;='Periodische Einnahmen'!$J56,E$1&lt;='Periodische Einnahmen'!$F56),'Periodische Einnahmen'!$D56,0),0)</f>
        <v>0</v>
      </c>
      <c r="F215" s="32">
        <f ca="1">IFERROR(IF(AND(MOD(MONTH(F$1)+12-MONTH('Periodische Einnahmen'!$J56),'Periodische Einnahmen'!$I56)=0,F$1&gt;='Periodische Einnahmen'!$J56,F$1&lt;='Periodische Einnahmen'!$F56),'Periodische Einnahmen'!$D56,0),0)</f>
        <v>0</v>
      </c>
      <c r="G215" s="32">
        <f ca="1">IFERROR(IF(AND(MOD(MONTH(G$1)+12-MONTH('Periodische Einnahmen'!$J56),'Periodische Einnahmen'!$I56)=0,G$1&gt;='Periodische Einnahmen'!$J56,G$1&lt;='Periodische Einnahmen'!$F56),'Periodische Einnahmen'!$D56,0),0)</f>
        <v>0</v>
      </c>
      <c r="H215" s="32">
        <f ca="1">IFERROR(IF(AND(MOD(MONTH(H$1)+12-MONTH('Periodische Einnahmen'!$J56),'Periodische Einnahmen'!$I56)=0,H$1&gt;='Periodische Einnahmen'!$J56,H$1&lt;='Periodische Einnahmen'!$F56),'Periodische Einnahmen'!$D56,0),0)</f>
        <v>0</v>
      </c>
      <c r="I215" s="32">
        <f ca="1">IFERROR(IF(AND(MOD(MONTH(I$1)+12-MONTH('Periodische Einnahmen'!$J56),'Periodische Einnahmen'!$I56)=0,I$1&gt;='Periodische Einnahmen'!$J56,I$1&lt;='Periodische Einnahmen'!$F56),'Periodische Einnahmen'!$D56,0),0)</f>
        <v>0</v>
      </c>
      <c r="J215" s="32">
        <f ca="1">IFERROR(IF(AND(MOD(MONTH(J$1)+12-MONTH('Periodische Einnahmen'!$J56),'Periodische Einnahmen'!$I56)=0,J$1&gt;='Periodische Einnahmen'!$J56,J$1&lt;='Periodische Einnahmen'!$F56),'Periodische Einnahmen'!$D56,0),0)</f>
        <v>0</v>
      </c>
      <c r="K215" s="32">
        <f ca="1">IFERROR(IF(AND(MOD(MONTH(K$1)+12-MONTH('Periodische Einnahmen'!$J56),'Periodische Einnahmen'!$I56)=0,K$1&gt;='Periodische Einnahmen'!$J56,K$1&lt;='Periodische Einnahmen'!$F56),'Periodische Einnahmen'!$D56,0),0)</f>
        <v>0</v>
      </c>
      <c r="L215" s="32">
        <f ca="1">IFERROR(IF(AND(MOD(MONTH(L$1)+12-MONTH('Periodische Einnahmen'!$J56),'Periodische Einnahmen'!$I56)=0,L$1&gt;='Periodische Einnahmen'!$J56,L$1&lt;='Periodische Einnahmen'!$F56),'Periodische Einnahmen'!$D56,0),0)</f>
        <v>0</v>
      </c>
      <c r="M215" s="32">
        <f ca="1">IFERROR(IF(AND(MOD(MONTH(M$1)+12-MONTH('Periodische Einnahmen'!$J56),'Periodische Einnahmen'!$I56)=0,M$1&gt;='Periodische Einnahmen'!$J56,M$1&lt;='Periodische Einnahmen'!$F56),'Periodische Einnahmen'!$D56,0),0)</f>
        <v>0</v>
      </c>
      <c r="N215" s="32">
        <f ca="1">IFERROR(IF(AND(MOD(MONTH(N$1)+12-MONTH('Periodische Einnahmen'!$J56),'Periodische Einnahmen'!$I56)=0,N$1&gt;='Periodische Einnahmen'!$J56,N$1&lt;='Periodische Einnahmen'!$F56),'Periodische Einnahmen'!$D56,0),0)</f>
        <v>0</v>
      </c>
      <c r="O215" s="32">
        <f ca="1">IFERROR(IF(AND(MOD(MONTH(O$1)+12-MONTH('Periodische Einnahmen'!$J56),'Periodische Einnahmen'!$I56)=0,O$1&gt;='Periodische Einnahmen'!$J56,O$1&lt;='Periodische Einnahmen'!$F56),'Periodische Einnahmen'!$D56,0),0)</f>
        <v>0</v>
      </c>
      <c r="P215" s="32">
        <f ca="1">IFERROR(IF(AND(MOD(MONTH(P$1)+12-MONTH('Periodische Einnahmen'!$J56),'Periodische Einnahmen'!$I56)=0,P$1&gt;='Periodische Einnahmen'!$J56,P$1&lt;='Periodische Einnahmen'!$F56),'Periodische Einnahmen'!$D56,0),0)</f>
        <v>0</v>
      </c>
      <c r="Q215" s="32">
        <f ca="1">IFERROR(IF(AND(MOD(MONTH(Q$1)+12-MONTH('Periodische Einnahmen'!$J56),'Periodische Einnahmen'!$I56)=0,Q$1&gt;='Periodische Einnahmen'!$J56,Q$1&lt;='Periodische Einnahmen'!$F56),'Periodische Einnahmen'!$D56,0),0)</f>
        <v>0</v>
      </c>
      <c r="R215" s="32">
        <f ca="1">IFERROR(IF(AND(MOD(MONTH(R$1)+12-MONTH('Periodische Einnahmen'!$J56),'Periodische Einnahmen'!$I56)=0,R$1&gt;='Periodische Einnahmen'!$J56,R$1&lt;='Periodische Einnahmen'!$F56),'Periodische Einnahmen'!$D56,0),0)</f>
        <v>0</v>
      </c>
      <c r="S215" s="32">
        <f ca="1">IFERROR(IF(AND(MOD(MONTH(S$1)+12-MONTH('Periodische Einnahmen'!$J56),'Periodische Einnahmen'!$I56)=0,S$1&gt;='Periodische Einnahmen'!$J56,S$1&lt;='Periodische Einnahmen'!$F56),'Periodische Einnahmen'!$D56,0),0)</f>
        <v>0</v>
      </c>
      <c r="T215" s="32">
        <f ca="1">IFERROR(IF(AND(MOD(MONTH(T$1)+12-MONTH('Periodische Einnahmen'!$J56),'Periodische Einnahmen'!$I56)=0,T$1&gt;='Periodische Einnahmen'!$J56,T$1&lt;='Periodische Einnahmen'!$F56),'Periodische Einnahmen'!$D56,0),0)</f>
        <v>0</v>
      </c>
      <c r="U215" s="32">
        <f ca="1">IFERROR(IF(AND(MOD(MONTH(U$1)+12-MONTH('Periodische Einnahmen'!$J56),'Periodische Einnahmen'!$I56)=0,U$1&gt;='Periodische Einnahmen'!$J56,U$1&lt;='Periodische Einnahmen'!$F56),'Periodische Einnahmen'!$D56,0),0)</f>
        <v>0</v>
      </c>
      <c r="V215" s="32">
        <f ca="1">IFERROR(IF(AND(MOD(MONTH(V$1)+12-MONTH('Periodische Einnahmen'!$J56),'Periodische Einnahmen'!$I56)=0,V$1&gt;='Periodische Einnahmen'!$J56,V$1&lt;='Periodische Einnahmen'!$F56),'Periodische Einnahmen'!$D56,0),0)</f>
        <v>0</v>
      </c>
      <c r="W215" s="32">
        <f ca="1">IFERROR(IF(AND(MOD(MONTH(W$1)+12-MONTH('Periodische Einnahmen'!$J56),'Periodische Einnahmen'!$I56)=0,W$1&gt;='Periodische Einnahmen'!$J56,W$1&lt;='Periodische Einnahmen'!$F56),'Periodische Einnahmen'!$D56,0),0)</f>
        <v>0</v>
      </c>
      <c r="X215" s="32">
        <f ca="1">IFERROR(IF(AND(MOD(MONTH(X$1)+12-MONTH('Periodische Einnahmen'!$J56),'Periodische Einnahmen'!$I56)=0,X$1&gt;='Periodische Einnahmen'!$J56,X$1&lt;='Periodische Einnahmen'!$F56),'Periodische Einnahmen'!$D56,0),0)</f>
        <v>0</v>
      </c>
      <c r="Y215" s="32">
        <f ca="1">IFERROR(IF(AND(MOD(MONTH(Y$1)+12-MONTH('Periodische Einnahmen'!$J56),'Periodische Einnahmen'!$I56)=0,Y$1&gt;='Periodische Einnahmen'!$J56,Y$1&lt;='Periodische Einnahmen'!$F56),'Periodische Einnahmen'!$D56,0),0)</f>
        <v>0</v>
      </c>
      <c r="Z215" s="27">
        <f t="shared" ca="1" si="26"/>
        <v>0</v>
      </c>
      <c r="AA215" s="28">
        <f t="shared" ca="1" si="27"/>
        <v>0</v>
      </c>
    </row>
    <row r="216" spans="1:27">
      <c r="A216" s="31" t="str">
        <f>IF('Periodische Einnahmen'!A57&lt;&gt;"",'Periodische Einnahmen'!A57&amp;" ("&amp;'Periodische Einnahmen'!C57&amp;" "&amp;TEXT('Periodische Einnahmen'!D57,"0.00")&amp;" ab "&amp;TEXT('Periodische Einnahmen'!E57,"MMM/JJJJ")&amp;")","")</f>
        <v/>
      </c>
      <c r="B216" s="32">
        <f ca="1">IFERROR(IF(AND(MOD(MONTH(B$1)+12-MONTH('Periodische Einnahmen'!$J57),'Periodische Einnahmen'!$I57)=0,B$1&gt;='Periodische Einnahmen'!$J57,B$1&lt;='Periodische Einnahmen'!$F57),'Periodische Einnahmen'!$D57,0),0)</f>
        <v>0</v>
      </c>
      <c r="C216" s="32">
        <f ca="1">IFERROR(IF(AND(MOD(MONTH(C$1)+12-MONTH('Periodische Einnahmen'!$J57),'Periodische Einnahmen'!$I57)=0,C$1&gt;='Periodische Einnahmen'!$J57,C$1&lt;='Periodische Einnahmen'!$F57),'Periodische Einnahmen'!$D57,0),0)</f>
        <v>0</v>
      </c>
      <c r="D216" s="32">
        <f ca="1">IFERROR(IF(AND(MOD(MONTH(D$1)+12-MONTH('Periodische Einnahmen'!$J57),'Periodische Einnahmen'!$I57)=0,D$1&gt;='Periodische Einnahmen'!$J57,D$1&lt;='Periodische Einnahmen'!$F57),'Periodische Einnahmen'!$D57,0),0)</f>
        <v>0</v>
      </c>
      <c r="E216" s="32">
        <f ca="1">IFERROR(IF(AND(MOD(MONTH(E$1)+12-MONTH('Periodische Einnahmen'!$J57),'Periodische Einnahmen'!$I57)=0,E$1&gt;='Periodische Einnahmen'!$J57,E$1&lt;='Periodische Einnahmen'!$F57),'Periodische Einnahmen'!$D57,0),0)</f>
        <v>0</v>
      </c>
      <c r="F216" s="32">
        <f ca="1">IFERROR(IF(AND(MOD(MONTH(F$1)+12-MONTH('Periodische Einnahmen'!$J57),'Periodische Einnahmen'!$I57)=0,F$1&gt;='Periodische Einnahmen'!$J57,F$1&lt;='Periodische Einnahmen'!$F57),'Periodische Einnahmen'!$D57,0),0)</f>
        <v>0</v>
      </c>
      <c r="G216" s="32">
        <f ca="1">IFERROR(IF(AND(MOD(MONTH(G$1)+12-MONTH('Periodische Einnahmen'!$J57),'Periodische Einnahmen'!$I57)=0,G$1&gt;='Periodische Einnahmen'!$J57,G$1&lt;='Periodische Einnahmen'!$F57),'Periodische Einnahmen'!$D57,0),0)</f>
        <v>0</v>
      </c>
      <c r="H216" s="32">
        <f ca="1">IFERROR(IF(AND(MOD(MONTH(H$1)+12-MONTH('Periodische Einnahmen'!$J57),'Periodische Einnahmen'!$I57)=0,H$1&gt;='Periodische Einnahmen'!$J57,H$1&lt;='Periodische Einnahmen'!$F57),'Periodische Einnahmen'!$D57,0),0)</f>
        <v>0</v>
      </c>
      <c r="I216" s="32">
        <f ca="1">IFERROR(IF(AND(MOD(MONTH(I$1)+12-MONTH('Periodische Einnahmen'!$J57),'Periodische Einnahmen'!$I57)=0,I$1&gt;='Periodische Einnahmen'!$J57,I$1&lt;='Periodische Einnahmen'!$F57),'Periodische Einnahmen'!$D57,0),0)</f>
        <v>0</v>
      </c>
      <c r="J216" s="32">
        <f ca="1">IFERROR(IF(AND(MOD(MONTH(J$1)+12-MONTH('Periodische Einnahmen'!$J57),'Periodische Einnahmen'!$I57)=0,J$1&gt;='Periodische Einnahmen'!$J57,J$1&lt;='Periodische Einnahmen'!$F57),'Periodische Einnahmen'!$D57,0),0)</f>
        <v>0</v>
      </c>
      <c r="K216" s="32">
        <f ca="1">IFERROR(IF(AND(MOD(MONTH(K$1)+12-MONTH('Periodische Einnahmen'!$J57),'Periodische Einnahmen'!$I57)=0,K$1&gt;='Periodische Einnahmen'!$J57,K$1&lt;='Periodische Einnahmen'!$F57),'Periodische Einnahmen'!$D57,0),0)</f>
        <v>0</v>
      </c>
      <c r="L216" s="32">
        <f ca="1">IFERROR(IF(AND(MOD(MONTH(L$1)+12-MONTH('Periodische Einnahmen'!$J57),'Periodische Einnahmen'!$I57)=0,L$1&gt;='Periodische Einnahmen'!$J57,L$1&lt;='Periodische Einnahmen'!$F57),'Periodische Einnahmen'!$D57,0),0)</f>
        <v>0</v>
      </c>
      <c r="M216" s="32">
        <f ca="1">IFERROR(IF(AND(MOD(MONTH(M$1)+12-MONTH('Periodische Einnahmen'!$J57),'Periodische Einnahmen'!$I57)=0,M$1&gt;='Periodische Einnahmen'!$J57,M$1&lt;='Periodische Einnahmen'!$F57),'Periodische Einnahmen'!$D57,0),0)</f>
        <v>0</v>
      </c>
      <c r="N216" s="32">
        <f ca="1">IFERROR(IF(AND(MOD(MONTH(N$1)+12-MONTH('Periodische Einnahmen'!$J57),'Periodische Einnahmen'!$I57)=0,N$1&gt;='Periodische Einnahmen'!$J57,N$1&lt;='Periodische Einnahmen'!$F57),'Periodische Einnahmen'!$D57,0),0)</f>
        <v>0</v>
      </c>
      <c r="O216" s="32">
        <f ca="1">IFERROR(IF(AND(MOD(MONTH(O$1)+12-MONTH('Periodische Einnahmen'!$J57),'Periodische Einnahmen'!$I57)=0,O$1&gt;='Periodische Einnahmen'!$J57,O$1&lt;='Periodische Einnahmen'!$F57),'Periodische Einnahmen'!$D57,0),0)</f>
        <v>0</v>
      </c>
      <c r="P216" s="32">
        <f ca="1">IFERROR(IF(AND(MOD(MONTH(P$1)+12-MONTH('Periodische Einnahmen'!$J57),'Periodische Einnahmen'!$I57)=0,P$1&gt;='Periodische Einnahmen'!$J57,P$1&lt;='Periodische Einnahmen'!$F57),'Periodische Einnahmen'!$D57,0),0)</f>
        <v>0</v>
      </c>
      <c r="Q216" s="32">
        <f ca="1">IFERROR(IF(AND(MOD(MONTH(Q$1)+12-MONTH('Periodische Einnahmen'!$J57),'Periodische Einnahmen'!$I57)=0,Q$1&gt;='Periodische Einnahmen'!$J57,Q$1&lt;='Periodische Einnahmen'!$F57),'Periodische Einnahmen'!$D57,0),0)</f>
        <v>0</v>
      </c>
      <c r="R216" s="32">
        <f ca="1">IFERROR(IF(AND(MOD(MONTH(R$1)+12-MONTH('Periodische Einnahmen'!$J57),'Periodische Einnahmen'!$I57)=0,R$1&gt;='Periodische Einnahmen'!$J57,R$1&lt;='Periodische Einnahmen'!$F57),'Periodische Einnahmen'!$D57,0),0)</f>
        <v>0</v>
      </c>
      <c r="S216" s="32">
        <f ca="1">IFERROR(IF(AND(MOD(MONTH(S$1)+12-MONTH('Periodische Einnahmen'!$J57),'Periodische Einnahmen'!$I57)=0,S$1&gt;='Periodische Einnahmen'!$J57,S$1&lt;='Periodische Einnahmen'!$F57),'Periodische Einnahmen'!$D57,0),0)</f>
        <v>0</v>
      </c>
      <c r="T216" s="32">
        <f ca="1">IFERROR(IF(AND(MOD(MONTH(T$1)+12-MONTH('Periodische Einnahmen'!$J57),'Periodische Einnahmen'!$I57)=0,T$1&gt;='Periodische Einnahmen'!$J57,T$1&lt;='Periodische Einnahmen'!$F57),'Periodische Einnahmen'!$D57,0),0)</f>
        <v>0</v>
      </c>
      <c r="U216" s="32">
        <f ca="1">IFERROR(IF(AND(MOD(MONTH(U$1)+12-MONTH('Periodische Einnahmen'!$J57),'Periodische Einnahmen'!$I57)=0,U$1&gt;='Periodische Einnahmen'!$J57,U$1&lt;='Periodische Einnahmen'!$F57),'Periodische Einnahmen'!$D57,0),0)</f>
        <v>0</v>
      </c>
      <c r="V216" s="32">
        <f ca="1">IFERROR(IF(AND(MOD(MONTH(V$1)+12-MONTH('Periodische Einnahmen'!$J57),'Periodische Einnahmen'!$I57)=0,V$1&gt;='Periodische Einnahmen'!$J57,V$1&lt;='Periodische Einnahmen'!$F57),'Periodische Einnahmen'!$D57,0),0)</f>
        <v>0</v>
      </c>
      <c r="W216" s="32">
        <f ca="1">IFERROR(IF(AND(MOD(MONTH(W$1)+12-MONTH('Periodische Einnahmen'!$J57),'Periodische Einnahmen'!$I57)=0,W$1&gt;='Periodische Einnahmen'!$J57,W$1&lt;='Periodische Einnahmen'!$F57),'Periodische Einnahmen'!$D57,0),0)</f>
        <v>0</v>
      </c>
      <c r="X216" s="32">
        <f ca="1">IFERROR(IF(AND(MOD(MONTH(X$1)+12-MONTH('Periodische Einnahmen'!$J57),'Periodische Einnahmen'!$I57)=0,X$1&gt;='Periodische Einnahmen'!$J57,X$1&lt;='Periodische Einnahmen'!$F57),'Periodische Einnahmen'!$D57,0),0)</f>
        <v>0</v>
      </c>
      <c r="Y216" s="32">
        <f ca="1">IFERROR(IF(AND(MOD(MONTH(Y$1)+12-MONTH('Periodische Einnahmen'!$J57),'Periodische Einnahmen'!$I57)=0,Y$1&gt;='Periodische Einnahmen'!$J57,Y$1&lt;='Periodische Einnahmen'!$F57),'Periodische Einnahmen'!$D57,0),0)</f>
        <v>0</v>
      </c>
      <c r="Z216" s="27">
        <f t="shared" ca="1" si="26"/>
        <v>0</v>
      </c>
      <c r="AA216" s="28">
        <f t="shared" ca="1" si="27"/>
        <v>0</v>
      </c>
    </row>
    <row r="217" spans="1:27">
      <c r="A217" s="31" t="str">
        <f>IF('Periodische Einnahmen'!A58&lt;&gt;"",'Periodische Einnahmen'!A58&amp;" ("&amp;'Periodische Einnahmen'!C58&amp;" "&amp;TEXT('Periodische Einnahmen'!D58,"0.00")&amp;" ab "&amp;TEXT('Periodische Einnahmen'!E58,"MMM/JJJJ")&amp;")","")</f>
        <v/>
      </c>
      <c r="B217" s="32">
        <f ca="1">IFERROR(IF(AND(MOD(MONTH(B$1)+12-MONTH('Periodische Einnahmen'!$J58),'Periodische Einnahmen'!$I58)=0,B$1&gt;='Periodische Einnahmen'!$J58,B$1&lt;='Periodische Einnahmen'!$F58),'Periodische Einnahmen'!$D58,0),0)</f>
        <v>0</v>
      </c>
      <c r="C217" s="32">
        <f ca="1">IFERROR(IF(AND(MOD(MONTH(C$1)+12-MONTH('Periodische Einnahmen'!$J58),'Periodische Einnahmen'!$I58)=0,C$1&gt;='Periodische Einnahmen'!$J58,C$1&lt;='Periodische Einnahmen'!$F58),'Periodische Einnahmen'!$D58,0),0)</f>
        <v>0</v>
      </c>
      <c r="D217" s="32">
        <f ca="1">IFERROR(IF(AND(MOD(MONTH(D$1)+12-MONTH('Periodische Einnahmen'!$J58),'Periodische Einnahmen'!$I58)=0,D$1&gt;='Periodische Einnahmen'!$J58,D$1&lt;='Periodische Einnahmen'!$F58),'Periodische Einnahmen'!$D58,0),0)</f>
        <v>0</v>
      </c>
      <c r="E217" s="32">
        <f ca="1">IFERROR(IF(AND(MOD(MONTH(E$1)+12-MONTH('Periodische Einnahmen'!$J58),'Periodische Einnahmen'!$I58)=0,E$1&gt;='Periodische Einnahmen'!$J58,E$1&lt;='Periodische Einnahmen'!$F58),'Periodische Einnahmen'!$D58,0),0)</f>
        <v>0</v>
      </c>
      <c r="F217" s="32">
        <f ca="1">IFERROR(IF(AND(MOD(MONTH(F$1)+12-MONTH('Periodische Einnahmen'!$J58),'Periodische Einnahmen'!$I58)=0,F$1&gt;='Periodische Einnahmen'!$J58,F$1&lt;='Periodische Einnahmen'!$F58),'Periodische Einnahmen'!$D58,0),0)</f>
        <v>0</v>
      </c>
      <c r="G217" s="32">
        <f ca="1">IFERROR(IF(AND(MOD(MONTH(G$1)+12-MONTH('Periodische Einnahmen'!$J58),'Periodische Einnahmen'!$I58)=0,G$1&gt;='Periodische Einnahmen'!$J58,G$1&lt;='Periodische Einnahmen'!$F58),'Periodische Einnahmen'!$D58,0),0)</f>
        <v>0</v>
      </c>
      <c r="H217" s="32">
        <f ca="1">IFERROR(IF(AND(MOD(MONTH(H$1)+12-MONTH('Periodische Einnahmen'!$J58),'Periodische Einnahmen'!$I58)=0,H$1&gt;='Periodische Einnahmen'!$J58,H$1&lt;='Periodische Einnahmen'!$F58),'Periodische Einnahmen'!$D58,0),0)</f>
        <v>0</v>
      </c>
      <c r="I217" s="32">
        <f ca="1">IFERROR(IF(AND(MOD(MONTH(I$1)+12-MONTH('Periodische Einnahmen'!$J58),'Periodische Einnahmen'!$I58)=0,I$1&gt;='Periodische Einnahmen'!$J58,I$1&lt;='Periodische Einnahmen'!$F58),'Periodische Einnahmen'!$D58,0),0)</f>
        <v>0</v>
      </c>
      <c r="J217" s="32">
        <f ca="1">IFERROR(IF(AND(MOD(MONTH(J$1)+12-MONTH('Periodische Einnahmen'!$J58),'Periodische Einnahmen'!$I58)=0,J$1&gt;='Periodische Einnahmen'!$J58,J$1&lt;='Periodische Einnahmen'!$F58),'Periodische Einnahmen'!$D58,0),0)</f>
        <v>0</v>
      </c>
      <c r="K217" s="32">
        <f ca="1">IFERROR(IF(AND(MOD(MONTH(K$1)+12-MONTH('Periodische Einnahmen'!$J58),'Periodische Einnahmen'!$I58)=0,K$1&gt;='Periodische Einnahmen'!$J58,K$1&lt;='Periodische Einnahmen'!$F58),'Periodische Einnahmen'!$D58,0),0)</f>
        <v>0</v>
      </c>
      <c r="L217" s="32">
        <f ca="1">IFERROR(IF(AND(MOD(MONTH(L$1)+12-MONTH('Periodische Einnahmen'!$J58),'Periodische Einnahmen'!$I58)=0,L$1&gt;='Periodische Einnahmen'!$J58,L$1&lt;='Periodische Einnahmen'!$F58),'Periodische Einnahmen'!$D58,0),0)</f>
        <v>0</v>
      </c>
      <c r="M217" s="32">
        <f ca="1">IFERROR(IF(AND(MOD(MONTH(M$1)+12-MONTH('Periodische Einnahmen'!$J58),'Periodische Einnahmen'!$I58)=0,M$1&gt;='Periodische Einnahmen'!$J58,M$1&lt;='Periodische Einnahmen'!$F58),'Periodische Einnahmen'!$D58,0),0)</f>
        <v>0</v>
      </c>
      <c r="N217" s="32">
        <f ca="1">IFERROR(IF(AND(MOD(MONTH(N$1)+12-MONTH('Periodische Einnahmen'!$J58),'Periodische Einnahmen'!$I58)=0,N$1&gt;='Periodische Einnahmen'!$J58,N$1&lt;='Periodische Einnahmen'!$F58),'Periodische Einnahmen'!$D58,0),0)</f>
        <v>0</v>
      </c>
      <c r="O217" s="32">
        <f ca="1">IFERROR(IF(AND(MOD(MONTH(O$1)+12-MONTH('Periodische Einnahmen'!$J58),'Periodische Einnahmen'!$I58)=0,O$1&gt;='Periodische Einnahmen'!$J58,O$1&lt;='Periodische Einnahmen'!$F58),'Periodische Einnahmen'!$D58,0),0)</f>
        <v>0</v>
      </c>
      <c r="P217" s="32">
        <f ca="1">IFERROR(IF(AND(MOD(MONTH(P$1)+12-MONTH('Periodische Einnahmen'!$J58),'Periodische Einnahmen'!$I58)=0,P$1&gt;='Periodische Einnahmen'!$J58,P$1&lt;='Periodische Einnahmen'!$F58),'Periodische Einnahmen'!$D58,0),0)</f>
        <v>0</v>
      </c>
      <c r="Q217" s="32">
        <f ca="1">IFERROR(IF(AND(MOD(MONTH(Q$1)+12-MONTH('Periodische Einnahmen'!$J58),'Periodische Einnahmen'!$I58)=0,Q$1&gt;='Periodische Einnahmen'!$J58,Q$1&lt;='Periodische Einnahmen'!$F58),'Periodische Einnahmen'!$D58,0),0)</f>
        <v>0</v>
      </c>
      <c r="R217" s="32">
        <f ca="1">IFERROR(IF(AND(MOD(MONTH(R$1)+12-MONTH('Periodische Einnahmen'!$J58),'Periodische Einnahmen'!$I58)=0,R$1&gt;='Periodische Einnahmen'!$J58,R$1&lt;='Periodische Einnahmen'!$F58),'Periodische Einnahmen'!$D58,0),0)</f>
        <v>0</v>
      </c>
      <c r="S217" s="32">
        <f ca="1">IFERROR(IF(AND(MOD(MONTH(S$1)+12-MONTH('Periodische Einnahmen'!$J58),'Periodische Einnahmen'!$I58)=0,S$1&gt;='Periodische Einnahmen'!$J58,S$1&lt;='Periodische Einnahmen'!$F58),'Periodische Einnahmen'!$D58,0),0)</f>
        <v>0</v>
      </c>
      <c r="T217" s="32">
        <f ca="1">IFERROR(IF(AND(MOD(MONTH(T$1)+12-MONTH('Periodische Einnahmen'!$J58),'Periodische Einnahmen'!$I58)=0,T$1&gt;='Periodische Einnahmen'!$J58,T$1&lt;='Periodische Einnahmen'!$F58),'Periodische Einnahmen'!$D58,0),0)</f>
        <v>0</v>
      </c>
      <c r="U217" s="32">
        <f ca="1">IFERROR(IF(AND(MOD(MONTH(U$1)+12-MONTH('Periodische Einnahmen'!$J58),'Periodische Einnahmen'!$I58)=0,U$1&gt;='Periodische Einnahmen'!$J58,U$1&lt;='Periodische Einnahmen'!$F58),'Periodische Einnahmen'!$D58,0),0)</f>
        <v>0</v>
      </c>
      <c r="V217" s="32">
        <f ca="1">IFERROR(IF(AND(MOD(MONTH(V$1)+12-MONTH('Periodische Einnahmen'!$J58),'Periodische Einnahmen'!$I58)=0,V$1&gt;='Periodische Einnahmen'!$J58,V$1&lt;='Periodische Einnahmen'!$F58),'Periodische Einnahmen'!$D58,0),0)</f>
        <v>0</v>
      </c>
      <c r="W217" s="32">
        <f ca="1">IFERROR(IF(AND(MOD(MONTH(W$1)+12-MONTH('Periodische Einnahmen'!$J58),'Periodische Einnahmen'!$I58)=0,W$1&gt;='Periodische Einnahmen'!$J58,W$1&lt;='Periodische Einnahmen'!$F58),'Periodische Einnahmen'!$D58,0),0)</f>
        <v>0</v>
      </c>
      <c r="X217" s="32">
        <f ca="1">IFERROR(IF(AND(MOD(MONTH(X$1)+12-MONTH('Periodische Einnahmen'!$J58),'Periodische Einnahmen'!$I58)=0,X$1&gt;='Periodische Einnahmen'!$J58,X$1&lt;='Periodische Einnahmen'!$F58),'Periodische Einnahmen'!$D58,0),0)</f>
        <v>0</v>
      </c>
      <c r="Y217" s="32">
        <f ca="1">IFERROR(IF(AND(MOD(MONTH(Y$1)+12-MONTH('Periodische Einnahmen'!$J58),'Periodische Einnahmen'!$I58)=0,Y$1&gt;='Periodische Einnahmen'!$J58,Y$1&lt;='Periodische Einnahmen'!$F58),'Periodische Einnahmen'!$D58,0),0)</f>
        <v>0</v>
      </c>
      <c r="Z217" s="27">
        <f t="shared" ca="1" si="26"/>
        <v>0</v>
      </c>
      <c r="AA217" s="28">
        <f t="shared" ca="1" si="27"/>
        <v>0</v>
      </c>
    </row>
    <row r="218" spans="1:27">
      <c r="A218" s="31" t="str">
        <f>IF('Periodische Einnahmen'!A59&lt;&gt;"",'Periodische Einnahmen'!A59&amp;" ("&amp;'Periodische Einnahmen'!C59&amp;" "&amp;TEXT('Periodische Einnahmen'!D59,"0.00")&amp;" ab "&amp;TEXT('Periodische Einnahmen'!E59,"MMM/JJJJ")&amp;")","")</f>
        <v/>
      </c>
      <c r="B218" s="32">
        <f ca="1">IFERROR(IF(AND(MOD(MONTH(B$1)+12-MONTH('Periodische Einnahmen'!$J59),'Periodische Einnahmen'!$I59)=0,B$1&gt;='Periodische Einnahmen'!$J59,B$1&lt;='Periodische Einnahmen'!$F59),'Periodische Einnahmen'!$D59,0),0)</f>
        <v>0</v>
      </c>
      <c r="C218" s="32">
        <f ca="1">IFERROR(IF(AND(MOD(MONTH(C$1)+12-MONTH('Periodische Einnahmen'!$J59),'Periodische Einnahmen'!$I59)=0,C$1&gt;='Periodische Einnahmen'!$J59,C$1&lt;='Periodische Einnahmen'!$F59),'Periodische Einnahmen'!$D59,0),0)</f>
        <v>0</v>
      </c>
      <c r="D218" s="32">
        <f ca="1">IFERROR(IF(AND(MOD(MONTH(D$1)+12-MONTH('Periodische Einnahmen'!$J59),'Periodische Einnahmen'!$I59)=0,D$1&gt;='Periodische Einnahmen'!$J59,D$1&lt;='Periodische Einnahmen'!$F59),'Periodische Einnahmen'!$D59,0),0)</f>
        <v>0</v>
      </c>
      <c r="E218" s="32">
        <f ca="1">IFERROR(IF(AND(MOD(MONTH(E$1)+12-MONTH('Periodische Einnahmen'!$J59),'Periodische Einnahmen'!$I59)=0,E$1&gt;='Periodische Einnahmen'!$J59,E$1&lt;='Periodische Einnahmen'!$F59),'Periodische Einnahmen'!$D59,0),0)</f>
        <v>0</v>
      </c>
      <c r="F218" s="32">
        <f ca="1">IFERROR(IF(AND(MOD(MONTH(F$1)+12-MONTH('Periodische Einnahmen'!$J59),'Periodische Einnahmen'!$I59)=0,F$1&gt;='Periodische Einnahmen'!$J59,F$1&lt;='Periodische Einnahmen'!$F59),'Periodische Einnahmen'!$D59,0),0)</f>
        <v>0</v>
      </c>
      <c r="G218" s="32">
        <f ca="1">IFERROR(IF(AND(MOD(MONTH(G$1)+12-MONTH('Periodische Einnahmen'!$J59),'Periodische Einnahmen'!$I59)=0,G$1&gt;='Periodische Einnahmen'!$J59,G$1&lt;='Periodische Einnahmen'!$F59),'Periodische Einnahmen'!$D59,0),0)</f>
        <v>0</v>
      </c>
      <c r="H218" s="32">
        <f ca="1">IFERROR(IF(AND(MOD(MONTH(H$1)+12-MONTH('Periodische Einnahmen'!$J59),'Periodische Einnahmen'!$I59)=0,H$1&gt;='Periodische Einnahmen'!$J59,H$1&lt;='Periodische Einnahmen'!$F59),'Periodische Einnahmen'!$D59,0),0)</f>
        <v>0</v>
      </c>
      <c r="I218" s="32">
        <f ca="1">IFERROR(IF(AND(MOD(MONTH(I$1)+12-MONTH('Periodische Einnahmen'!$J59),'Periodische Einnahmen'!$I59)=0,I$1&gt;='Periodische Einnahmen'!$J59,I$1&lt;='Periodische Einnahmen'!$F59),'Periodische Einnahmen'!$D59,0),0)</f>
        <v>0</v>
      </c>
      <c r="J218" s="32">
        <f ca="1">IFERROR(IF(AND(MOD(MONTH(J$1)+12-MONTH('Periodische Einnahmen'!$J59),'Periodische Einnahmen'!$I59)=0,J$1&gt;='Periodische Einnahmen'!$J59,J$1&lt;='Periodische Einnahmen'!$F59),'Periodische Einnahmen'!$D59,0),0)</f>
        <v>0</v>
      </c>
      <c r="K218" s="32">
        <f ca="1">IFERROR(IF(AND(MOD(MONTH(K$1)+12-MONTH('Periodische Einnahmen'!$J59),'Periodische Einnahmen'!$I59)=0,K$1&gt;='Periodische Einnahmen'!$J59,K$1&lt;='Periodische Einnahmen'!$F59),'Periodische Einnahmen'!$D59,0),0)</f>
        <v>0</v>
      </c>
      <c r="L218" s="32">
        <f ca="1">IFERROR(IF(AND(MOD(MONTH(L$1)+12-MONTH('Periodische Einnahmen'!$J59),'Periodische Einnahmen'!$I59)=0,L$1&gt;='Periodische Einnahmen'!$J59,L$1&lt;='Periodische Einnahmen'!$F59),'Periodische Einnahmen'!$D59,0),0)</f>
        <v>0</v>
      </c>
      <c r="M218" s="32">
        <f ca="1">IFERROR(IF(AND(MOD(MONTH(M$1)+12-MONTH('Periodische Einnahmen'!$J59),'Periodische Einnahmen'!$I59)=0,M$1&gt;='Periodische Einnahmen'!$J59,M$1&lt;='Periodische Einnahmen'!$F59),'Periodische Einnahmen'!$D59,0),0)</f>
        <v>0</v>
      </c>
      <c r="N218" s="32">
        <f ca="1">IFERROR(IF(AND(MOD(MONTH(N$1)+12-MONTH('Periodische Einnahmen'!$J59),'Periodische Einnahmen'!$I59)=0,N$1&gt;='Periodische Einnahmen'!$J59,N$1&lt;='Periodische Einnahmen'!$F59),'Periodische Einnahmen'!$D59,0),0)</f>
        <v>0</v>
      </c>
      <c r="O218" s="32">
        <f ca="1">IFERROR(IF(AND(MOD(MONTH(O$1)+12-MONTH('Periodische Einnahmen'!$J59),'Periodische Einnahmen'!$I59)=0,O$1&gt;='Periodische Einnahmen'!$J59,O$1&lt;='Periodische Einnahmen'!$F59),'Periodische Einnahmen'!$D59,0),0)</f>
        <v>0</v>
      </c>
      <c r="P218" s="32">
        <f ca="1">IFERROR(IF(AND(MOD(MONTH(P$1)+12-MONTH('Periodische Einnahmen'!$J59),'Periodische Einnahmen'!$I59)=0,P$1&gt;='Periodische Einnahmen'!$J59,P$1&lt;='Periodische Einnahmen'!$F59),'Periodische Einnahmen'!$D59,0),0)</f>
        <v>0</v>
      </c>
      <c r="Q218" s="32">
        <f ca="1">IFERROR(IF(AND(MOD(MONTH(Q$1)+12-MONTH('Periodische Einnahmen'!$J59),'Periodische Einnahmen'!$I59)=0,Q$1&gt;='Periodische Einnahmen'!$J59,Q$1&lt;='Periodische Einnahmen'!$F59),'Periodische Einnahmen'!$D59,0),0)</f>
        <v>0</v>
      </c>
      <c r="R218" s="32">
        <f ca="1">IFERROR(IF(AND(MOD(MONTH(R$1)+12-MONTH('Periodische Einnahmen'!$J59),'Periodische Einnahmen'!$I59)=0,R$1&gt;='Periodische Einnahmen'!$J59,R$1&lt;='Periodische Einnahmen'!$F59),'Periodische Einnahmen'!$D59,0),0)</f>
        <v>0</v>
      </c>
      <c r="S218" s="32">
        <f ca="1">IFERROR(IF(AND(MOD(MONTH(S$1)+12-MONTH('Periodische Einnahmen'!$J59),'Periodische Einnahmen'!$I59)=0,S$1&gt;='Periodische Einnahmen'!$J59,S$1&lt;='Periodische Einnahmen'!$F59),'Periodische Einnahmen'!$D59,0),0)</f>
        <v>0</v>
      </c>
      <c r="T218" s="32">
        <f ca="1">IFERROR(IF(AND(MOD(MONTH(T$1)+12-MONTH('Periodische Einnahmen'!$J59),'Periodische Einnahmen'!$I59)=0,T$1&gt;='Periodische Einnahmen'!$J59,T$1&lt;='Periodische Einnahmen'!$F59),'Periodische Einnahmen'!$D59,0),0)</f>
        <v>0</v>
      </c>
      <c r="U218" s="32">
        <f ca="1">IFERROR(IF(AND(MOD(MONTH(U$1)+12-MONTH('Periodische Einnahmen'!$J59),'Periodische Einnahmen'!$I59)=0,U$1&gt;='Periodische Einnahmen'!$J59,U$1&lt;='Periodische Einnahmen'!$F59),'Periodische Einnahmen'!$D59,0),0)</f>
        <v>0</v>
      </c>
      <c r="V218" s="32">
        <f ca="1">IFERROR(IF(AND(MOD(MONTH(V$1)+12-MONTH('Periodische Einnahmen'!$J59),'Periodische Einnahmen'!$I59)=0,V$1&gt;='Periodische Einnahmen'!$J59,V$1&lt;='Periodische Einnahmen'!$F59),'Periodische Einnahmen'!$D59,0),0)</f>
        <v>0</v>
      </c>
      <c r="W218" s="32">
        <f ca="1">IFERROR(IF(AND(MOD(MONTH(W$1)+12-MONTH('Periodische Einnahmen'!$J59),'Periodische Einnahmen'!$I59)=0,W$1&gt;='Periodische Einnahmen'!$J59,W$1&lt;='Periodische Einnahmen'!$F59),'Periodische Einnahmen'!$D59,0),0)</f>
        <v>0</v>
      </c>
      <c r="X218" s="32">
        <f ca="1">IFERROR(IF(AND(MOD(MONTH(X$1)+12-MONTH('Periodische Einnahmen'!$J59),'Periodische Einnahmen'!$I59)=0,X$1&gt;='Periodische Einnahmen'!$J59,X$1&lt;='Periodische Einnahmen'!$F59),'Periodische Einnahmen'!$D59,0),0)</f>
        <v>0</v>
      </c>
      <c r="Y218" s="32">
        <f ca="1">IFERROR(IF(AND(MOD(MONTH(Y$1)+12-MONTH('Periodische Einnahmen'!$J59),'Periodische Einnahmen'!$I59)=0,Y$1&gt;='Periodische Einnahmen'!$J59,Y$1&lt;='Periodische Einnahmen'!$F59),'Periodische Einnahmen'!$D59,0),0)</f>
        <v>0</v>
      </c>
      <c r="Z218" s="27">
        <f t="shared" ca="1" si="26"/>
        <v>0</v>
      </c>
      <c r="AA218" s="28">
        <f t="shared" ca="1" si="27"/>
        <v>0</v>
      </c>
    </row>
    <row r="219" spans="1:27">
      <c r="A219" s="31" t="str">
        <f>IF('Periodische Einnahmen'!A60&lt;&gt;"",'Periodische Einnahmen'!A60&amp;" ("&amp;'Periodische Einnahmen'!C60&amp;" "&amp;TEXT('Periodische Einnahmen'!D60,"0.00")&amp;" ab "&amp;TEXT('Periodische Einnahmen'!E60,"MMM/JJJJ")&amp;")","")</f>
        <v/>
      </c>
      <c r="B219" s="32">
        <f ca="1">IFERROR(IF(AND(MOD(MONTH(B$1)+12-MONTH('Periodische Einnahmen'!$J60),'Periodische Einnahmen'!$I60)=0,B$1&gt;='Periodische Einnahmen'!$J60,B$1&lt;='Periodische Einnahmen'!$F60),'Periodische Einnahmen'!$D60,0),0)</f>
        <v>0</v>
      </c>
      <c r="C219" s="32">
        <f ca="1">IFERROR(IF(AND(MOD(MONTH(C$1)+12-MONTH('Periodische Einnahmen'!$J60),'Periodische Einnahmen'!$I60)=0,C$1&gt;='Periodische Einnahmen'!$J60,C$1&lt;='Periodische Einnahmen'!$F60),'Periodische Einnahmen'!$D60,0),0)</f>
        <v>0</v>
      </c>
      <c r="D219" s="32">
        <f ca="1">IFERROR(IF(AND(MOD(MONTH(D$1)+12-MONTH('Periodische Einnahmen'!$J60),'Periodische Einnahmen'!$I60)=0,D$1&gt;='Periodische Einnahmen'!$J60,D$1&lt;='Periodische Einnahmen'!$F60),'Periodische Einnahmen'!$D60,0),0)</f>
        <v>0</v>
      </c>
      <c r="E219" s="32">
        <f ca="1">IFERROR(IF(AND(MOD(MONTH(E$1)+12-MONTH('Periodische Einnahmen'!$J60),'Periodische Einnahmen'!$I60)=0,E$1&gt;='Periodische Einnahmen'!$J60,E$1&lt;='Periodische Einnahmen'!$F60),'Periodische Einnahmen'!$D60,0),0)</f>
        <v>0</v>
      </c>
      <c r="F219" s="32">
        <f ca="1">IFERROR(IF(AND(MOD(MONTH(F$1)+12-MONTH('Periodische Einnahmen'!$J60),'Periodische Einnahmen'!$I60)=0,F$1&gt;='Periodische Einnahmen'!$J60,F$1&lt;='Periodische Einnahmen'!$F60),'Periodische Einnahmen'!$D60,0),0)</f>
        <v>0</v>
      </c>
      <c r="G219" s="32">
        <f ca="1">IFERROR(IF(AND(MOD(MONTH(G$1)+12-MONTH('Periodische Einnahmen'!$J60),'Periodische Einnahmen'!$I60)=0,G$1&gt;='Periodische Einnahmen'!$J60,G$1&lt;='Periodische Einnahmen'!$F60),'Periodische Einnahmen'!$D60,0),0)</f>
        <v>0</v>
      </c>
      <c r="H219" s="32">
        <f ca="1">IFERROR(IF(AND(MOD(MONTH(H$1)+12-MONTH('Periodische Einnahmen'!$J60),'Periodische Einnahmen'!$I60)=0,H$1&gt;='Periodische Einnahmen'!$J60,H$1&lt;='Periodische Einnahmen'!$F60),'Periodische Einnahmen'!$D60,0),0)</f>
        <v>0</v>
      </c>
      <c r="I219" s="32">
        <f ca="1">IFERROR(IF(AND(MOD(MONTH(I$1)+12-MONTH('Periodische Einnahmen'!$J60),'Periodische Einnahmen'!$I60)=0,I$1&gt;='Periodische Einnahmen'!$J60,I$1&lt;='Periodische Einnahmen'!$F60),'Periodische Einnahmen'!$D60,0),0)</f>
        <v>0</v>
      </c>
      <c r="J219" s="32">
        <f ca="1">IFERROR(IF(AND(MOD(MONTH(J$1)+12-MONTH('Periodische Einnahmen'!$J60),'Periodische Einnahmen'!$I60)=0,J$1&gt;='Periodische Einnahmen'!$J60,J$1&lt;='Periodische Einnahmen'!$F60),'Periodische Einnahmen'!$D60,0),0)</f>
        <v>0</v>
      </c>
      <c r="K219" s="32">
        <f ca="1">IFERROR(IF(AND(MOD(MONTH(K$1)+12-MONTH('Periodische Einnahmen'!$J60),'Periodische Einnahmen'!$I60)=0,K$1&gt;='Periodische Einnahmen'!$J60,K$1&lt;='Periodische Einnahmen'!$F60),'Periodische Einnahmen'!$D60,0),0)</f>
        <v>0</v>
      </c>
      <c r="L219" s="32">
        <f ca="1">IFERROR(IF(AND(MOD(MONTH(L$1)+12-MONTH('Periodische Einnahmen'!$J60),'Periodische Einnahmen'!$I60)=0,L$1&gt;='Periodische Einnahmen'!$J60,L$1&lt;='Periodische Einnahmen'!$F60),'Periodische Einnahmen'!$D60,0),0)</f>
        <v>0</v>
      </c>
      <c r="M219" s="32">
        <f ca="1">IFERROR(IF(AND(MOD(MONTH(M$1)+12-MONTH('Periodische Einnahmen'!$J60),'Periodische Einnahmen'!$I60)=0,M$1&gt;='Periodische Einnahmen'!$J60,M$1&lt;='Periodische Einnahmen'!$F60),'Periodische Einnahmen'!$D60,0),0)</f>
        <v>0</v>
      </c>
      <c r="N219" s="32">
        <f ca="1">IFERROR(IF(AND(MOD(MONTH(N$1)+12-MONTH('Periodische Einnahmen'!$J60),'Periodische Einnahmen'!$I60)=0,N$1&gt;='Periodische Einnahmen'!$J60,N$1&lt;='Periodische Einnahmen'!$F60),'Periodische Einnahmen'!$D60,0),0)</f>
        <v>0</v>
      </c>
      <c r="O219" s="32">
        <f ca="1">IFERROR(IF(AND(MOD(MONTH(O$1)+12-MONTH('Periodische Einnahmen'!$J60),'Periodische Einnahmen'!$I60)=0,O$1&gt;='Periodische Einnahmen'!$J60,O$1&lt;='Periodische Einnahmen'!$F60),'Periodische Einnahmen'!$D60,0),0)</f>
        <v>0</v>
      </c>
      <c r="P219" s="32">
        <f ca="1">IFERROR(IF(AND(MOD(MONTH(P$1)+12-MONTH('Periodische Einnahmen'!$J60),'Periodische Einnahmen'!$I60)=0,P$1&gt;='Periodische Einnahmen'!$J60,P$1&lt;='Periodische Einnahmen'!$F60),'Periodische Einnahmen'!$D60,0),0)</f>
        <v>0</v>
      </c>
      <c r="Q219" s="32">
        <f ca="1">IFERROR(IF(AND(MOD(MONTH(Q$1)+12-MONTH('Periodische Einnahmen'!$J60),'Periodische Einnahmen'!$I60)=0,Q$1&gt;='Periodische Einnahmen'!$J60,Q$1&lt;='Periodische Einnahmen'!$F60),'Periodische Einnahmen'!$D60,0),0)</f>
        <v>0</v>
      </c>
      <c r="R219" s="32">
        <f ca="1">IFERROR(IF(AND(MOD(MONTH(R$1)+12-MONTH('Periodische Einnahmen'!$J60),'Periodische Einnahmen'!$I60)=0,R$1&gt;='Periodische Einnahmen'!$J60,R$1&lt;='Periodische Einnahmen'!$F60),'Periodische Einnahmen'!$D60,0),0)</f>
        <v>0</v>
      </c>
      <c r="S219" s="32">
        <f ca="1">IFERROR(IF(AND(MOD(MONTH(S$1)+12-MONTH('Periodische Einnahmen'!$J60),'Periodische Einnahmen'!$I60)=0,S$1&gt;='Periodische Einnahmen'!$J60,S$1&lt;='Periodische Einnahmen'!$F60),'Periodische Einnahmen'!$D60,0),0)</f>
        <v>0</v>
      </c>
      <c r="T219" s="32">
        <f ca="1">IFERROR(IF(AND(MOD(MONTH(T$1)+12-MONTH('Periodische Einnahmen'!$J60),'Periodische Einnahmen'!$I60)=0,T$1&gt;='Periodische Einnahmen'!$J60,T$1&lt;='Periodische Einnahmen'!$F60),'Periodische Einnahmen'!$D60,0),0)</f>
        <v>0</v>
      </c>
      <c r="U219" s="32">
        <f ca="1">IFERROR(IF(AND(MOD(MONTH(U$1)+12-MONTH('Periodische Einnahmen'!$J60),'Periodische Einnahmen'!$I60)=0,U$1&gt;='Periodische Einnahmen'!$J60,U$1&lt;='Periodische Einnahmen'!$F60),'Periodische Einnahmen'!$D60,0),0)</f>
        <v>0</v>
      </c>
      <c r="V219" s="32">
        <f ca="1">IFERROR(IF(AND(MOD(MONTH(V$1)+12-MONTH('Periodische Einnahmen'!$J60),'Periodische Einnahmen'!$I60)=0,V$1&gt;='Periodische Einnahmen'!$J60,V$1&lt;='Periodische Einnahmen'!$F60),'Periodische Einnahmen'!$D60,0),0)</f>
        <v>0</v>
      </c>
      <c r="W219" s="32">
        <f ca="1">IFERROR(IF(AND(MOD(MONTH(W$1)+12-MONTH('Periodische Einnahmen'!$J60),'Periodische Einnahmen'!$I60)=0,W$1&gt;='Periodische Einnahmen'!$J60,W$1&lt;='Periodische Einnahmen'!$F60),'Periodische Einnahmen'!$D60,0),0)</f>
        <v>0</v>
      </c>
      <c r="X219" s="32">
        <f ca="1">IFERROR(IF(AND(MOD(MONTH(X$1)+12-MONTH('Periodische Einnahmen'!$J60),'Periodische Einnahmen'!$I60)=0,X$1&gt;='Periodische Einnahmen'!$J60,X$1&lt;='Periodische Einnahmen'!$F60),'Periodische Einnahmen'!$D60,0),0)</f>
        <v>0</v>
      </c>
      <c r="Y219" s="32">
        <f ca="1">IFERROR(IF(AND(MOD(MONTH(Y$1)+12-MONTH('Periodische Einnahmen'!$J60),'Periodische Einnahmen'!$I60)=0,Y$1&gt;='Periodische Einnahmen'!$J60,Y$1&lt;='Periodische Einnahmen'!$F60),'Periodische Einnahmen'!$D60,0),0)</f>
        <v>0</v>
      </c>
      <c r="Z219" s="27">
        <f t="shared" ca="1" si="26"/>
        <v>0</v>
      </c>
      <c r="AA219" s="28">
        <f t="shared" ca="1" si="27"/>
        <v>0</v>
      </c>
    </row>
    <row r="220" spans="1:27">
      <c r="A220" s="31" t="str">
        <f>IF('Periodische Einnahmen'!A61&lt;&gt;"",'Periodische Einnahmen'!A61&amp;" ("&amp;'Periodische Einnahmen'!C61&amp;" "&amp;TEXT('Periodische Einnahmen'!D61,"0.00")&amp;" ab "&amp;TEXT('Periodische Einnahmen'!E61,"MMM/JJJJ")&amp;")","")</f>
        <v/>
      </c>
      <c r="B220" s="32">
        <f ca="1">IFERROR(IF(AND(MOD(MONTH(B$1)+12-MONTH('Periodische Einnahmen'!$J61),'Periodische Einnahmen'!$I61)=0,B$1&gt;='Periodische Einnahmen'!$J61,B$1&lt;='Periodische Einnahmen'!$F61),'Periodische Einnahmen'!$D61,0),0)</f>
        <v>0</v>
      </c>
      <c r="C220" s="32">
        <f ca="1">IFERROR(IF(AND(MOD(MONTH(C$1)+12-MONTH('Periodische Einnahmen'!$J61),'Periodische Einnahmen'!$I61)=0,C$1&gt;='Periodische Einnahmen'!$J61,C$1&lt;='Periodische Einnahmen'!$F61),'Periodische Einnahmen'!$D61,0),0)</f>
        <v>0</v>
      </c>
      <c r="D220" s="32">
        <f ca="1">IFERROR(IF(AND(MOD(MONTH(D$1)+12-MONTH('Periodische Einnahmen'!$J61),'Periodische Einnahmen'!$I61)=0,D$1&gt;='Periodische Einnahmen'!$J61,D$1&lt;='Periodische Einnahmen'!$F61),'Periodische Einnahmen'!$D61,0),0)</f>
        <v>0</v>
      </c>
      <c r="E220" s="32">
        <f ca="1">IFERROR(IF(AND(MOD(MONTH(E$1)+12-MONTH('Periodische Einnahmen'!$J61),'Periodische Einnahmen'!$I61)=0,E$1&gt;='Periodische Einnahmen'!$J61,E$1&lt;='Periodische Einnahmen'!$F61),'Periodische Einnahmen'!$D61,0),0)</f>
        <v>0</v>
      </c>
      <c r="F220" s="32">
        <f ca="1">IFERROR(IF(AND(MOD(MONTH(F$1)+12-MONTH('Periodische Einnahmen'!$J61),'Periodische Einnahmen'!$I61)=0,F$1&gt;='Periodische Einnahmen'!$J61,F$1&lt;='Periodische Einnahmen'!$F61),'Periodische Einnahmen'!$D61,0),0)</f>
        <v>0</v>
      </c>
      <c r="G220" s="32">
        <f ca="1">IFERROR(IF(AND(MOD(MONTH(G$1)+12-MONTH('Periodische Einnahmen'!$J61),'Periodische Einnahmen'!$I61)=0,G$1&gt;='Periodische Einnahmen'!$J61,G$1&lt;='Periodische Einnahmen'!$F61),'Periodische Einnahmen'!$D61,0),0)</f>
        <v>0</v>
      </c>
      <c r="H220" s="32">
        <f ca="1">IFERROR(IF(AND(MOD(MONTH(H$1)+12-MONTH('Periodische Einnahmen'!$J61),'Periodische Einnahmen'!$I61)=0,H$1&gt;='Periodische Einnahmen'!$J61,H$1&lt;='Periodische Einnahmen'!$F61),'Periodische Einnahmen'!$D61,0),0)</f>
        <v>0</v>
      </c>
      <c r="I220" s="32">
        <f ca="1">IFERROR(IF(AND(MOD(MONTH(I$1)+12-MONTH('Periodische Einnahmen'!$J61),'Periodische Einnahmen'!$I61)=0,I$1&gt;='Periodische Einnahmen'!$J61,I$1&lt;='Periodische Einnahmen'!$F61),'Periodische Einnahmen'!$D61,0),0)</f>
        <v>0</v>
      </c>
      <c r="J220" s="32">
        <f ca="1">IFERROR(IF(AND(MOD(MONTH(J$1)+12-MONTH('Periodische Einnahmen'!$J61),'Periodische Einnahmen'!$I61)=0,J$1&gt;='Periodische Einnahmen'!$J61,J$1&lt;='Periodische Einnahmen'!$F61),'Periodische Einnahmen'!$D61,0),0)</f>
        <v>0</v>
      </c>
      <c r="K220" s="32">
        <f ca="1">IFERROR(IF(AND(MOD(MONTH(K$1)+12-MONTH('Periodische Einnahmen'!$J61),'Periodische Einnahmen'!$I61)=0,K$1&gt;='Periodische Einnahmen'!$J61,K$1&lt;='Periodische Einnahmen'!$F61),'Periodische Einnahmen'!$D61,0),0)</f>
        <v>0</v>
      </c>
      <c r="L220" s="32">
        <f ca="1">IFERROR(IF(AND(MOD(MONTH(L$1)+12-MONTH('Periodische Einnahmen'!$J61),'Periodische Einnahmen'!$I61)=0,L$1&gt;='Periodische Einnahmen'!$J61,L$1&lt;='Periodische Einnahmen'!$F61),'Periodische Einnahmen'!$D61,0),0)</f>
        <v>0</v>
      </c>
      <c r="M220" s="32">
        <f ca="1">IFERROR(IF(AND(MOD(MONTH(M$1)+12-MONTH('Periodische Einnahmen'!$J61),'Periodische Einnahmen'!$I61)=0,M$1&gt;='Periodische Einnahmen'!$J61,M$1&lt;='Periodische Einnahmen'!$F61),'Periodische Einnahmen'!$D61,0),0)</f>
        <v>0</v>
      </c>
      <c r="N220" s="32">
        <f ca="1">IFERROR(IF(AND(MOD(MONTH(N$1)+12-MONTH('Periodische Einnahmen'!$J61),'Periodische Einnahmen'!$I61)=0,N$1&gt;='Periodische Einnahmen'!$J61,N$1&lt;='Periodische Einnahmen'!$F61),'Periodische Einnahmen'!$D61,0),0)</f>
        <v>0</v>
      </c>
      <c r="O220" s="32">
        <f ca="1">IFERROR(IF(AND(MOD(MONTH(O$1)+12-MONTH('Periodische Einnahmen'!$J61),'Periodische Einnahmen'!$I61)=0,O$1&gt;='Periodische Einnahmen'!$J61,O$1&lt;='Periodische Einnahmen'!$F61),'Periodische Einnahmen'!$D61,0),0)</f>
        <v>0</v>
      </c>
      <c r="P220" s="32">
        <f ca="1">IFERROR(IF(AND(MOD(MONTH(P$1)+12-MONTH('Periodische Einnahmen'!$J61),'Periodische Einnahmen'!$I61)=0,P$1&gt;='Periodische Einnahmen'!$J61,P$1&lt;='Periodische Einnahmen'!$F61),'Periodische Einnahmen'!$D61,0),0)</f>
        <v>0</v>
      </c>
      <c r="Q220" s="32">
        <f ca="1">IFERROR(IF(AND(MOD(MONTH(Q$1)+12-MONTH('Periodische Einnahmen'!$J61),'Periodische Einnahmen'!$I61)=0,Q$1&gt;='Periodische Einnahmen'!$J61,Q$1&lt;='Periodische Einnahmen'!$F61),'Periodische Einnahmen'!$D61,0),0)</f>
        <v>0</v>
      </c>
      <c r="R220" s="32">
        <f ca="1">IFERROR(IF(AND(MOD(MONTH(R$1)+12-MONTH('Periodische Einnahmen'!$J61),'Periodische Einnahmen'!$I61)=0,R$1&gt;='Periodische Einnahmen'!$J61,R$1&lt;='Periodische Einnahmen'!$F61),'Periodische Einnahmen'!$D61,0),0)</f>
        <v>0</v>
      </c>
      <c r="S220" s="32">
        <f ca="1">IFERROR(IF(AND(MOD(MONTH(S$1)+12-MONTH('Periodische Einnahmen'!$J61),'Periodische Einnahmen'!$I61)=0,S$1&gt;='Periodische Einnahmen'!$J61,S$1&lt;='Periodische Einnahmen'!$F61),'Periodische Einnahmen'!$D61,0),0)</f>
        <v>0</v>
      </c>
      <c r="T220" s="32">
        <f ca="1">IFERROR(IF(AND(MOD(MONTH(T$1)+12-MONTH('Periodische Einnahmen'!$J61),'Periodische Einnahmen'!$I61)=0,T$1&gt;='Periodische Einnahmen'!$J61,T$1&lt;='Periodische Einnahmen'!$F61),'Periodische Einnahmen'!$D61,0),0)</f>
        <v>0</v>
      </c>
      <c r="U220" s="32">
        <f ca="1">IFERROR(IF(AND(MOD(MONTH(U$1)+12-MONTH('Periodische Einnahmen'!$J61),'Periodische Einnahmen'!$I61)=0,U$1&gt;='Periodische Einnahmen'!$J61,U$1&lt;='Periodische Einnahmen'!$F61),'Periodische Einnahmen'!$D61,0),0)</f>
        <v>0</v>
      </c>
      <c r="V220" s="32">
        <f ca="1">IFERROR(IF(AND(MOD(MONTH(V$1)+12-MONTH('Periodische Einnahmen'!$J61),'Periodische Einnahmen'!$I61)=0,V$1&gt;='Periodische Einnahmen'!$J61,V$1&lt;='Periodische Einnahmen'!$F61),'Periodische Einnahmen'!$D61,0),0)</f>
        <v>0</v>
      </c>
      <c r="W220" s="32">
        <f ca="1">IFERROR(IF(AND(MOD(MONTH(W$1)+12-MONTH('Periodische Einnahmen'!$J61),'Periodische Einnahmen'!$I61)=0,W$1&gt;='Periodische Einnahmen'!$J61,W$1&lt;='Periodische Einnahmen'!$F61),'Periodische Einnahmen'!$D61,0),0)</f>
        <v>0</v>
      </c>
      <c r="X220" s="32">
        <f ca="1">IFERROR(IF(AND(MOD(MONTH(X$1)+12-MONTH('Periodische Einnahmen'!$J61),'Periodische Einnahmen'!$I61)=0,X$1&gt;='Periodische Einnahmen'!$J61,X$1&lt;='Periodische Einnahmen'!$F61),'Periodische Einnahmen'!$D61,0),0)</f>
        <v>0</v>
      </c>
      <c r="Y220" s="32">
        <f ca="1">IFERROR(IF(AND(MOD(MONTH(Y$1)+12-MONTH('Periodische Einnahmen'!$J61),'Periodische Einnahmen'!$I61)=0,Y$1&gt;='Periodische Einnahmen'!$J61,Y$1&lt;='Periodische Einnahmen'!$F61),'Periodische Einnahmen'!$D61,0),0)</f>
        <v>0</v>
      </c>
      <c r="Z220" s="27">
        <f t="shared" ca="1" si="26"/>
        <v>0</v>
      </c>
      <c r="AA220" s="28">
        <f t="shared" ca="1" si="27"/>
        <v>0</v>
      </c>
    </row>
    <row r="221" spans="1:27">
      <c r="A221" s="31" t="str">
        <f>IF('Periodische Einnahmen'!A62&lt;&gt;"",'Periodische Einnahmen'!A62&amp;" ("&amp;'Periodische Einnahmen'!C62&amp;" "&amp;TEXT('Periodische Einnahmen'!D62,"0.00")&amp;" ab "&amp;TEXT('Periodische Einnahmen'!E62,"MMM/JJJJ")&amp;")","")</f>
        <v/>
      </c>
      <c r="B221" s="32">
        <f ca="1">IFERROR(IF(AND(MOD(MONTH(B$1)+12-MONTH('Periodische Einnahmen'!$J62),'Periodische Einnahmen'!$I62)=0,B$1&gt;='Periodische Einnahmen'!$J62,B$1&lt;='Periodische Einnahmen'!$F62),'Periodische Einnahmen'!$D62,0),0)</f>
        <v>0</v>
      </c>
      <c r="C221" s="32">
        <f ca="1">IFERROR(IF(AND(MOD(MONTH(C$1)+12-MONTH('Periodische Einnahmen'!$J62),'Periodische Einnahmen'!$I62)=0,C$1&gt;='Periodische Einnahmen'!$J62,C$1&lt;='Periodische Einnahmen'!$F62),'Periodische Einnahmen'!$D62,0),0)</f>
        <v>0</v>
      </c>
      <c r="D221" s="32">
        <f ca="1">IFERROR(IF(AND(MOD(MONTH(D$1)+12-MONTH('Periodische Einnahmen'!$J62),'Periodische Einnahmen'!$I62)=0,D$1&gt;='Periodische Einnahmen'!$J62,D$1&lt;='Periodische Einnahmen'!$F62),'Periodische Einnahmen'!$D62,0),0)</f>
        <v>0</v>
      </c>
      <c r="E221" s="32">
        <f ca="1">IFERROR(IF(AND(MOD(MONTH(E$1)+12-MONTH('Periodische Einnahmen'!$J62),'Periodische Einnahmen'!$I62)=0,E$1&gt;='Periodische Einnahmen'!$J62,E$1&lt;='Periodische Einnahmen'!$F62),'Periodische Einnahmen'!$D62,0),0)</f>
        <v>0</v>
      </c>
      <c r="F221" s="32">
        <f ca="1">IFERROR(IF(AND(MOD(MONTH(F$1)+12-MONTH('Periodische Einnahmen'!$J62),'Periodische Einnahmen'!$I62)=0,F$1&gt;='Periodische Einnahmen'!$J62,F$1&lt;='Periodische Einnahmen'!$F62),'Periodische Einnahmen'!$D62,0),0)</f>
        <v>0</v>
      </c>
      <c r="G221" s="32">
        <f ca="1">IFERROR(IF(AND(MOD(MONTH(G$1)+12-MONTH('Periodische Einnahmen'!$J62),'Periodische Einnahmen'!$I62)=0,G$1&gt;='Periodische Einnahmen'!$J62,G$1&lt;='Periodische Einnahmen'!$F62),'Periodische Einnahmen'!$D62,0),0)</f>
        <v>0</v>
      </c>
      <c r="H221" s="32">
        <f ca="1">IFERROR(IF(AND(MOD(MONTH(H$1)+12-MONTH('Periodische Einnahmen'!$J62),'Periodische Einnahmen'!$I62)=0,H$1&gt;='Periodische Einnahmen'!$J62,H$1&lt;='Periodische Einnahmen'!$F62),'Periodische Einnahmen'!$D62,0),0)</f>
        <v>0</v>
      </c>
      <c r="I221" s="32">
        <f ca="1">IFERROR(IF(AND(MOD(MONTH(I$1)+12-MONTH('Periodische Einnahmen'!$J62),'Periodische Einnahmen'!$I62)=0,I$1&gt;='Periodische Einnahmen'!$J62,I$1&lt;='Periodische Einnahmen'!$F62),'Periodische Einnahmen'!$D62,0),0)</f>
        <v>0</v>
      </c>
      <c r="J221" s="32">
        <f ca="1">IFERROR(IF(AND(MOD(MONTH(J$1)+12-MONTH('Periodische Einnahmen'!$J62),'Periodische Einnahmen'!$I62)=0,J$1&gt;='Periodische Einnahmen'!$J62,J$1&lt;='Periodische Einnahmen'!$F62),'Periodische Einnahmen'!$D62,0),0)</f>
        <v>0</v>
      </c>
      <c r="K221" s="32">
        <f ca="1">IFERROR(IF(AND(MOD(MONTH(K$1)+12-MONTH('Periodische Einnahmen'!$J62),'Periodische Einnahmen'!$I62)=0,K$1&gt;='Periodische Einnahmen'!$J62,K$1&lt;='Periodische Einnahmen'!$F62),'Periodische Einnahmen'!$D62,0),0)</f>
        <v>0</v>
      </c>
      <c r="L221" s="32">
        <f ca="1">IFERROR(IF(AND(MOD(MONTH(L$1)+12-MONTH('Periodische Einnahmen'!$J62),'Periodische Einnahmen'!$I62)=0,L$1&gt;='Periodische Einnahmen'!$J62,L$1&lt;='Periodische Einnahmen'!$F62),'Periodische Einnahmen'!$D62,0),0)</f>
        <v>0</v>
      </c>
      <c r="M221" s="32">
        <f ca="1">IFERROR(IF(AND(MOD(MONTH(M$1)+12-MONTH('Periodische Einnahmen'!$J62),'Periodische Einnahmen'!$I62)=0,M$1&gt;='Periodische Einnahmen'!$J62,M$1&lt;='Periodische Einnahmen'!$F62),'Periodische Einnahmen'!$D62,0),0)</f>
        <v>0</v>
      </c>
      <c r="N221" s="32">
        <f ca="1">IFERROR(IF(AND(MOD(MONTH(N$1)+12-MONTH('Periodische Einnahmen'!$J62),'Periodische Einnahmen'!$I62)=0,N$1&gt;='Periodische Einnahmen'!$J62,N$1&lt;='Periodische Einnahmen'!$F62),'Periodische Einnahmen'!$D62,0),0)</f>
        <v>0</v>
      </c>
      <c r="O221" s="32">
        <f ca="1">IFERROR(IF(AND(MOD(MONTH(O$1)+12-MONTH('Periodische Einnahmen'!$J62),'Periodische Einnahmen'!$I62)=0,O$1&gt;='Periodische Einnahmen'!$J62,O$1&lt;='Periodische Einnahmen'!$F62),'Periodische Einnahmen'!$D62,0),0)</f>
        <v>0</v>
      </c>
      <c r="P221" s="32">
        <f ca="1">IFERROR(IF(AND(MOD(MONTH(P$1)+12-MONTH('Periodische Einnahmen'!$J62),'Periodische Einnahmen'!$I62)=0,P$1&gt;='Periodische Einnahmen'!$J62,P$1&lt;='Periodische Einnahmen'!$F62),'Periodische Einnahmen'!$D62,0),0)</f>
        <v>0</v>
      </c>
      <c r="Q221" s="32">
        <f ca="1">IFERROR(IF(AND(MOD(MONTH(Q$1)+12-MONTH('Periodische Einnahmen'!$J62),'Periodische Einnahmen'!$I62)=0,Q$1&gt;='Periodische Einnahmen'!$J62,Q$1&lt;='Periodische Einnahmen'!$F62),'Periodische Einnahmen'!$D62,0),0)</f>
        <v>0</v>
      </c>
      <c r="R221" s="32">
        <f ca="1">IFERROR(IF(AND(MOD(MONTH(R$1)+12-MONTH('Periodische Einnahmen'!$J62),'Periodische Einnahmen'!$I62)=0,R$1&gt;='Periodische Einnahmen'!$J62,R$1&lt;='Periodische Einnahmen'!$F62),'Periodische Einnahmen'!$D62,0),0)</f>
        <v>0</v>
      </c>
      <c r="S221" s="32">
        <f ca="1">IFERROR(IF(AND(MOD(MONTH(S$1)+12-MONTH('Periodische Einnahmen'!$J62),'Periodische Einnahmen'!$I62)=0,S$1&gt;='Periodische Einnahmen'!$J62,S$1&lt;='Periodische Einnahmen'!$F62),'Periodische Einnahmen'!$D62,0),0)</f>
        <v>0</v>
      </c>
      <c r="T221" s="32">
        <f ca="1">IFERROR(IF(AND(MOD(MONTH(T$1)+12-MONTH('Periodische Einnahmen'!$J62),'Periodische Einnahmen'!$I62)=0,T$1&gt;='Periodische Einnahmen'!$J62,T$1&lt;='Periodische Einnahmen'!$F62),'Periodische Einnahmen'!$D62,0),0)</f>
        <v>0</v>
      </c>
      <c r="U221" s="32">
        <f ca="1">IFERROR(IF(AND(MOD(MONTH(U$1)+12-MONTH('Periodische Einnahmen'!$J62),'Periodische Einnahmen'!$I62)=0,U$1&gt;='Periodische Einnahmen'!$J62,U$1&lt;='Periodische Einnahmen'!$F62),'Periodische Einnahmen'!$D62,0),0)</f>
        <v>0</v>
      </c>
      <c r="V221" s="32">
        <f ca="1">IFERROR(IF(AND(MOD(MONTH(V$1)+12-MONTH('Periodische Einnahmen'!$J62),'Periodische Einnahmen'!$I62)=0,V$1&gt;='Periodische Einnahmen'!$J62,V$1&lt;='Periodische Einnahmen'!$F62),'Periodische Einnahmen'!$D62,0),0)</f>
        <v>0</v>
      </c>
      <c r="W221" s="32">
        <f ca="1">IFERROR(IF(AND(MOD(MONTH(W$1)+12-MONTH('Periodische Einnahmen'!$J62),'Periodische Einnahmen'!$I62)=0,W$1&gt;='Periodische Einnahmen'!$J62,W$1&lt;='Periodische Einnahmen'!$F62),'Periodische Einnahmen'!$D62,0),0)</f>
        <v>0</v>
      </c>
      <c r="X221" s="32">
        <f ca="1">IFERROR(IF(AND(MOD(MONTH(X$1)+12-MONTH('Periodische Einnahmen'!$J62),'Periodische Einnahmen'!$I62)=0,X$1&gt;='Periodische Einnahmen'!$J62,X$1&lt;='Periodische Einnahmen'!$F62),'Periodische Einnahmen'!$D62,0),0)</f>
        <v>0</v>
      </c>
      <c r="Y221" s="32">
        <f ca="1">IFERROR(IF(AND(MOD(MONTH(Y$1)+12-MONTH('Periodische Einnahmen'!$J62),'Periodische Einnahmen'!$I62)=0,Y$1&gt;='Periodische Einnahmen'!$J62,Y$1&lt;='Periodische Einnahmen'!$F62),'Periodische Einnahmen'!$D62,0),0)</f>
        <v>0</v>
      </c>
      <c r="Z221" s="27">
        <f t="shared" ca="1" si="26"/>
        <v>0</v>
      </c>
      <c r="AA221" s="28">
        <f t="shared" ca="1" si="27"/>
        <v>0</v>
      </c>
    </row>
    <row r="222" spans="1:27">
      <c r="A222" s="31" t="str">
        <f>IF('Periodische Einnahmen'!A63&lt;&gt;"",'Periodische Einnahmen'!A63&amp;" ("&amp;'Periodische Einnahmen'!C63&amp;" "&amp;TEXT('Periodische Einnahmen'!D63,"0.00")&amp;" ab "&amp;TEXT('Periodische Einnahmen'!E63,"MMM/JJJJ")&amp;")","")</f>
        <v/>
      </c>
      <c r="B222" s="32">
        <f ca="1">IFERROR(IF(AND(MOD(MONTH(B$1)+12-MONTH('Periodische Einnahmen'!$J63),'Periodische Einnahmen'!$I63)=0,B$1&gt;='Periodische Einnahmen'!$J63,B$1&lt;='Periodische Einnahmen'!$F63),'Periodische Einnahmen'!$D63,0),0)</f>
        <v>0</v>
      </c>
      <c r="C222" s="32">
        <f ca="1">IFERROR(IF(AND(MOD(MONTH(C$1)+12-MONTH('Periodische Einnahmen'!$J63),'Periodische Einnahmen'!$I63)=0,C$1&gt;='Periodische Einnahmen'!$J63,C$1&lt;='Periodische Einnahmen'!$F63),'Periodische Einnahmen'!$D63,0),0)</f>
        <v>0</v>
      </c>
      <c r="D222" s="32">
        <f ca="1">IFERROR(IF(AND(MOD(MONTH(D$1)+12-MONTH('Periodische Einnahmen'!$J63),'Periodische Einnahmen'!$I63)=0,D$1&gt;='Periodische Einnahmen'!$J63,D$1&lt;='Periodische Einnahmen'!$F63),'Periodische Einnahmen'!$D63,0),0)</f>
        <v>0</v>
      </c>
      <c r="E222" s="32">
        <f ca="1">IFERROR(IF(AND(MOD(MONTH(E$1)+12-MONTH('Periodische Einnahmen'!$J63),'Periodische Einnahmen'!$I63)=0,E$1&gt;='Periodische Einnahmen'!$J63,E$1&lt;='Periodische Einnahmen'!$F63),'Periodische Einnahmen'!$D63,0),0)</f>
        <v>0</v>
      </c>
      <c r="F222" s="32">
        <f ca="1">IFERROR(IF(AND(MOD(MONTH(F$1)+12-MONTH('Periodische Einnahmen'!$J63),'Periodische Einnahmen'!$I63)=0,F$1&gt;='Periodische Einnahmen'!$J63,F$1&lt;='Periodische Einnahmen'!$F63),'Periodische Einnahmen'!$D63,0),0)</f>
        <v>0</v>
      </c>
      <c r="G222" s="32">
        <f ca="1">IFERROR(IF(AND(MOD(MONTH(G$1)+12-MONTH('Periodische Einnahmen'!$J63),'Periodische Einnahmen'!$I63)=0,G$1&gt;='Periodische Einnahmen'!$J63,G$1&lt;='Periodische Einnahmen'!$F63),'Periodische Einnahmen'!$D63,0),0)</f>
        <v>0</v>
      </c>
      <c r="H222" s="32">
        <f ca="1">IFERROR(IF(AND(MOD(MONTH(H$1)+12-MONTH('Periodische Einnahmen'!$J63),'Periodische Einnahmen'!$I63)=0,H$1&gt;='Periodische Einnahmen'!$J63,H$1&lt;='Periodische Einnahmen'!$F63),'Periodische Einnahmen'!$D63,0),0)</f>
        <v>0</v>
      </c>
      <c r="I222" s="32">
        <f ca="1">IFERROR(IF(AND(MOD(MONTH(I$1)+12-MONTH('Periodische Einnahmen'!$J63),'Periodische Einnahmen'!$I63)=0,I$1&gt;='Periodische Einnahmen'!$J63,I$1&lt;='Periodische Einnahmen'!$F63),'Periodische Einnahmen'!$D63,0),0)</f>
        <v>0</v>
      </c>
      <c r="J222" s="32">
        <f ca="1">IFERROR(IF(AND(MOD(MONTH(J$1)+12-MONTH('Periodische Einnahmen'!$J63),'Periodische Einnahmen'!$I63)=0,J$1&gt;='Periodische Einnahmen'!$J63,J$1&lt;='Periodische Einnahmen'!$F63),'Periodische Einnahmen'!$D63,0),0)</f>
        <v>0</v>
      </c>
      <c r="K222" s="32">
        <f ca="1">IFERROR(IF(AND(MOD(MONTH(K$1)+12-MONTH('Periodische Einnahmen'!$J63),'Periodische Einnahmen'!$I63)=0,K$1&gt;='Periodische Einnahmen'!$J63,K$1&lt;='Periodische Einnahmen'!$F63),'Periodische Einnahmen'!$D63,0),0)</f>
        <v>0</v>
      </c>
      <c r="L222" s="32">
        <f ca="1">IFERROR(IF(AND(MOD(MONTH(L$1)+12-MONTH('Periodische Einnahmen'!$J63),'Periodische Einnahmen'!$I63)=0,L$1&gt;='Periodische Einnahmen'!$J63,L$1&lt;='Periodische Einnahmen'!$F63),'Periodische Einnahmen'!$D63,0),0)</f>
        <v>0</v>
      </c>
      <c r="M222" s="32">
        <f ca="1">IFERROR(IF(AND(MOD(MONTH(M$1)+12-MONTH('Periodische Einnahmen'!$J63),'Periodische Einnahmen'!$I63)=0,M$1&gt;='Periodische Einnahmen'!$J63,M$1&lt;='Periodische Einnahmen'!$F63),'Periodische Einnahmen'!$D63,0),0)</f>
        <v>0</v>
      </c>
      <c r="N222" s="32">
        <f ca="1">IFERROR(IF(AND(MOD(MONTH(N$1)+12-MONTH('Periodische Einnahmen'!$J63),'Periodische Einnahmen'!$I63)=0,N$1&gt;='Periodische Einnahmen'!$J63,N$1&lt;='Periodische Einnahmen'!$F63),'Periodische Einnahmen'!$D63,0),0)</f>
        <v>0</v>
      </c>
      <c r="O222" s="32">
        <f ca="1">IFERROR(IF(AND(MOD(MONTH(O$1)+12-MONTH('Periodische Einnahmen'!$J63),'Periodische Einnahmen'!$I63)=0,O$1&gt;='Periodische Einnahmen'!$J63,O$1&lt;='Periodische Einnahmen'!$F63),'Periodische Einnahmen'!$D63,0),0)</f>
        <v>0</v>
      </c>
      <c r="P222" s="32">
        <f ca="1">IFERROR(IF(AND(MOD(MONTH(P$1)+12-MONTH('Periodische Einnahmen'!$J63),'Periodische Einnahmen'!$I63)=0,P$1&gt;='Periodische Einnahmen'!$J63,P$1&lt;='Periodische Einnahmen'!$F63),'Periodische Einnahmen'!$D63,0),0)</f>
        <v>0</v>
      </c>
      <c r="Q222" s="32">
        <f ca="1">IFERROR(IF(AND(MOD(MONTH(Q$1)+12-MONTH('Periodische Einnahmen'!$J63),'Periodische Einnahmen'!$I63)=0,Q$1&gt;='Periodische Einnahmen'!$J63,Q$1&lt;='Periodische Einnahmen'!$F63),'Periodische Einnahmen'!$D63,0),0)</f>
        <v>0</v>
      </c>
      <c r="R222" s="32">
        <f ca="1">IFERROR(IF(AND(MOD(MONTH(R$1)+12-MONTH('Periodische Einnahmen'!$J63),'Periodische Einnahmen'!$I63)=0,R$1&gt;='Periodische Einnahmen'!$J63,R$1&lt;='Periodische Einnahmen'!$F63),'Periodische Einnahmen'!$D63,0),0)</f>
        <v>0</v>
      </c>
      <c r="S222" s="32">
        <f ca="1">IFERROR(IF(AND(MOD(MONTH(S$1)+12-MONTH('Periodische Einnahmen'!$J63),'Periodische Einnahmen'!$I63)=0,S$1&gt;='Periodische Einnahmen'!$J63,S$1&lt;='Periodische Einnahmen'!$F63),'Periodische Einnahmen'!$D63,0),0)</f>
        <v>0</v>
      </c>
      <c r="T222" s="32">
        <f ca="1">IFERROR(IF(AND(MOD(MONTH(T$1)+12-MONTH('Periodische Einnahmen'!$J63),'Periodische Einnahmen'!$I63)=0,T$1&gt;='Periodische Einnahmen'!$J63,T$1&lt;='Periodische Einnahmen'!$F63),'Periodische Einnahmen'!$D63,0),0)</f>
        <v>0</v>
      </c>
      <c r="U222" s="32">
        <f ca="1">IFERROR(IF(AND(MOD(MONTH(U$1)+12-MONTH('Periodische Einnahmen'!$J63),'Periodische Einnahmen'!$I63)=0,U$1&gt;='Periodische Einnahmen'!$J63,U$1&lt;='Periodische Einnahmen'!$F63),'Periodische Einnahmen'!$D63,0),0)</f>
        <v>0</v>
      </c>
      <c r="V222" s="32">
        <f ca="1">IFERROR(IF(AND(MOD(MONTH(V$1)+12-MONTH('Periodische Einnahmen'!$J63),'Periodische Einnahmen'!$I63)=0,V$1&gt;='Periodische Einnahmen'!$J63,V$1&lt;='Periodische Einnahmen'!$F63),'Periodische Einnahmen'!$D63,0),0)</f>
        <v>0</v>
      </c>
      <c r="W222" s="32">
        <f ca="1">IFERROR(IF(AND(MOD(MONTH(W$1)+12-MONTH('Periodische Einnahmen'!$J63),'Periodische Einnahmen'!$I63)=0,W$1&gt;='Periodische Einnahmen'!$J63,W$1&lt;='Periodische Einnahmen'!$F63),'Periodische Einnahmen'!$D63,0),0)</f>
        <v>0</v>
      </c>
      <c r="X222" s="32">
        <f ca="1">IFERROR(IF(AND(MOD(MONTH(X$1)+12-MONTH('Periodische Einnahmen'!$J63),'Periodische Einnahmen'!$I63)=0,X$1&gt;='Periodische Einnahmen'!$J63,X$1&lt;='Periodische Einnahmen'!$F63),'Periodische Einnahmen'!$D63,0),0)</f>
        <v>0</v>
      </c>
      <c r="Y222" s="32">
        <f ca="1">IFERROR(IF(AND(MOD(MONTH(Y$1)+12-MONTH('Periodische Einnahmen'!$J63),'Periodische Einnahmen'!$I63)=0,Y$1&gt;='Periodische Einnahmen'!$J63,Y$1&lt;='Periodische Einnahmen'!$F63),'Periodische Einnahmen'!$D63,0),0)</f>
        <v>0</v>
      </c>
      <c r="Z222" s="27">
        <f t="shared" ca="1" si="26"/>
        <v>0</v>
      </c>
      <c r="AA222" s="28">
        <f t="shared" ca="1" si="27"/>
        <v>0</v>
      </c>
    </row>
    <row r="223" spans="1:27">
      <c r="A223" s="31" t="str">
        <f>IF('Periodische Einnahmen'!A64&lt;&gt;"",'Periodische Einnahmen'!A64&amp;" ("&amp;'Periodische Einnahmen'!C64&amp;" "&amp;TEXT('Periodische Einnahmen'!D64,"0.00")&amp;" ab "&amp;TEXT('Periodische Einnahmen'!E64,"MMM/JJJJ")&amp;")","")</f>
        <v/>
      </c>
      <c r="B223" s="32">
        <f ca="1">IFERROR(IF(AND(MOD(MONTH(B$1)+12-MONTH('Periodische Einnahmen'!$J64),'Periodische Einnahmen'!$I64)=0,B$1&gt;='Periodische Einnahmen'!$J64,B$1&lt;='Periodische Einnahmen'!$F64),'Periodische Einnahmen'!$D64,0),0)</f>
        <v>0</v>
      </c>
      <c r="C223" s="32">
        <f ca="1">IFERROR(IF(AND(MOD(MONTH(C$1)+12-MONTH('Periodische Einnahmen'!$J64),'Periodische Einnahmen'!$I64)=0,C$1&gt;='Periodische Einnahmen'!$J64,C$1&lt;='Periodische Einnahmen'!$F64),'Periodische Einnahmen'!$D64,0),0)</f>
        <v>0</v>
      </c>
      <c r="D223" s="32">
        <f ca="1">IFERROR(IF(AND(MOD(MONTH(D$1)+12-MONTH('Periodische Einnahmen'!$J64),'Periodische Einnahmen'!$I64)=0,D$1&gt;='Periodische Einnahmen'!$J64,D$1&lt;='Periodische Einnahmen'!$F64),'Periodische Einnahmen'!$D64,0),0)</f>
        <v>0</v>
      </c>
      <c r="E223" s="32">
        <f ca="1">IFERROR(IF(AND(MOD(MONTH(E$1)+12-MONTH('Periodische Einnahmen'!$J64),'Periodische Einnahmen'!$I64)=0,E$1&gt;='Periodische Einnahmen'!$J64,E$1&lt;='Periodische Einnahmen'!$F64),'Periodische Einnahmen'!$D64,0),0)</f>
        <v>0</v>
      </c>
      <c r="F223" s="32">
        <f ca="1">IFERROR(IF(AND(MOD(MONTH(F$1)+12-MONTH('Periodische Einnahmen'!$J64),'Periodische Einnahmen'!$I64)=0,F$1&gt;='Periodische Einnahmen'!$J64,F$1&lt;='Periodische Einnahmen'!$F64),'Periodische Einnahmen'!$D64,0),0)</f>
        <v>0</v>
      </c>
      <c r="G223" s="32">
        <f ca="1">IFERROR(IF(AND(MOD(MONTH(G$1)+12-MONTH('Periodische Einnahmen'!$J64),'Periodische Einnahmen'!$I64)=0,G$1&gt;='Periodische Einnahmen'!$J64,G$1&lt;='Periodische Einnahmen'!$F64),'Periodische Einnahmen'!$D64,0),0)</f>
        <v>0</v>
      </c>
      <c r="H223" s="32">
        <f ca="1">IFERROR(IF(AND(MOD(MONTH(H$1)+12-MONTH('Periodische Einnahmen'!$J64),'Periodische Einnahmen'!$I64)=0,H$1&gt;='Periodische Einnahmen'!$J64,H$1&lt;='Periodische Einnahmen'!$F64),'Periodische Einnahmen'!$D64,0),0)</f>
        <v>0</v>
      </c>
      <c r="I223" s="32">
        <f ca="1">IFERROR(IF(AND(MOD(MONTH(I$1)+12-MONTH('Periodische Einnahmen'!$J64),'Periodische Einnahmen'!$I64)=0,I$1&gt;='Periodische Einnahmen'!$J64,I$1&lt;='Periodische Einnahmen'!$F64),'Periodische Einnahmen'!$D64,0),0)</f>
        <v>0</v>
      </c>
      <c r="J223" s="32">
        <f ca="1">IFERROR(IF(AND(MOD(MONTH(J$1)+12-MONTH('Periodische Einnahmen'!$J64),'Periodische Einnahmen'!$I64)=0,J$1&gt;='Periodische Einnahmen'!$J64,J$1&lt;='Periodische Einnahmen'!$F64),'Periodische Einnahmen'!$D64,0),0)</f>
        <v>0</v>
      </c>
      <c r="K223" s="32">
        <f ca="1">IFERROR(IF(AND(MOD(MONTH(K$1)+12-MONTH('Periodische Einnahmen'!$J64),'Periodische Einnahmen'!$I64)=0,K$1&gt;='Periodische Einnahmen'!$J64,K$1&lt;='Periodische Einnahmen'!$F64),'Periodische Einnahmen'!$D64,0),0)</f>
        <v>0</v>
      </c>
      <c r="L223" s="32">
        <f ca="1">IFERROR(IF(AND(MOD(MONTH(L$1)+12-MONTH('Periodische Einnahmen'!$J64),'Periodische Einnahmen'!$I64)=0,L$1&gt;='Periodische Einnahmen'!$J64,L$1&lt;='Periodische Einnahmen'!$F64),'Periodische Einnahmen'!$D64,0),0)</f>
        <v>0</v>
      </c>
      <c r="M223" s="32">
        <f ca="1">IFERROR(IF(AND(MOD(MONTH(M$1)+12-MONTH('Periodische Einnahmen'!$J64),'Periodische Einnahmen'!$I64)=0,M$1&gt;='Periodische Einnahmen'!$J64,M$1&lt;='Periodische Einnahmen'!$F64),'Periodische Einnahmen'!$D64,0),0)</f>
        <v>0</v>
      </c>
      <c r="N223" s="32">
        <f ca="1">IFERROR(IF(AND(MOD(MONTH(N$1)+12-MONTH('Periodische Einnahmen'!$J64),'Periodische Einnahmen'!$I64)=0,N$1&gt;='Periodische Einnahmen'!$J64,N$1&lt;='Periodische Einnahmen'!$F64),'Periodische Einnahmen'!$D64,0),0)</f>
        <v>0</v>
      </c>
      <c r="O223" s="32">
        <f ca="1">IFERROR(IF(AND(MOD(MONTH(O$1)+12-MONTH('Periodische Einnahmen'!$J64),'Periodische Einnahmen'!$I64)=0,O$1&gt;='Periodische Einnahmen'!$J64,O$1&lt;='Periodische Einnahmen'!$F64),'Periodische Einnahmen'!$D64,0),0)</f>
        <v>0</v>
      </c>
      <c r="P223" s="32">
        <f ca="1">IFERROR(IF(AND(MOD(MONTH(P$1)+12-MONTH('Periodische Einnahmen'!$J64),'Periodische Einnahmen'!$I64)=0,P$1&gt;='Periodische Einnahmen'!$J64,P$1&lt;='Periodische Einnahmen'!$F64),'Periodische Einnahmen'!$D64,0),0)</f>
        <v>0</v>
      </c>
      <c r="Q223" s="32">
        <f ca="1">IFERROR(IF(AND(MOD(MONTH(Q$1)+12-MONTH('Periodische Einnahmen'!$J64),'Periodische Einnahmen'!$I64)=0,Q$1&gt;='Periodische Einnahmen'!$J64,Q$1&lt;='Periodische Einnahmen'!$F64),'Periodische Einnahmen'!$D64,0),0)</f>
        <v>0</v>
      </c>
      <c r="R223" s="32">
        <f ca="1">IFERROR(IF(AND(MOD(MONTH(R$1)+12-MONTH('Periodische Einnahmen'!$J64),'Periodische Einnahmen'!$I64)=0,R$1&gt;='Periodische Einnahmen'!$J64,R$1&lt;='Periodische Einnahmen'!$F64),'Periodische Einnahmen'!$D64,0),0)</f>
        <v>0</v>
      </c>
      <c r="S223" s="32">
        <f ca="1">IFERROR(IF(AND(MOD(MONTH(S$1)+12-MONTH('Periodische Einnahmen'!$J64),'Periodische Einnahmen'!$I64)=0,S$1&gt;='Periodische Einnahmen'!$J64,S$1&lt;='Periodische Einnahmen'!$F64),'Periodische Einnahmen'!$D64,0),0)</f>
        <v>0</v>
      </c>
      <c r="T223" s="32">
        <f ca="1">IFERROR(IF(AND(MOD(MONTH(T$1)+12-MONTH('Periodische Einnahmen'!$J64),'Periodische Einnahmen'!$I64)=0,T$1&gt;='Periodische Einnahmen'!$J64,T$1&lt;='Periodische Einnahmen'!$F64),'Periodische Einnahmen'!$D64,0),0)</f>
        <v>0</v>
      </c>
      <c r="U223" s="32">
        <f ca="1">IFERROR(IF(AND(MOD(MONTH(U$1)+12-MONTH('Periodische Einnahmen'!$J64),'Periodische Einnahmen'!$I64)=0,U$1&gt;='Periodische Einnahmen'!$J64,U$1&lt;='Periodische Einnahmen'!$F64),'Periodische Einnahmen'!$D64,0),0)</f>
        <v>0</v>
      </c>
      <c r="V223" s="32">
        <f ca="1">IFERROR(IF(AND(MOD(MONTH(V$1)+12-MONTH('Periodische Einnahmen'!$J64),'Periodische Einnahmen'!$I64)=0,V$1&gt;='Periodische Einnahmen'!$J64,V$1&lt;='Periodische Einnahmen'!$F64),'Periodische Einnahmen'!$D64,0),0)</f>
        <v>0</v>
      </c>
      <c r="W223" s="32">
        <f ca="1">IFERROR(IF(AND(MOD(MONTH(W$1)+12-MONTH('Periodische Einnahmen'!$J64),'Periodische Einnahmen'!$I64)=0,W$1&gt;='Periodische Einnahmen'!$J64,W$1&lt;='Periodische Einnahmen'!$F64),'Periodische Einnahmen'!$D64,0),0)</f>
        <v>0</v>
      </c>
      <c r="X223" s="32">
        <f ca="1">IFERROR(IF(AND(MOD(MONTH(X$1)+12-MONTH('Periodische Einnahmen'!$J64),'Periodische Einnahmen'!$I64)=0,X$1&gt;='Periodische Einnahmen'!$J64,X$1&lt;='Periodische Einnahmen'!$F64),'Periodische Einnahmen'!$D64,0),0)</f>
        <v>0</v>
      </c>
      <c r="Y223" s="32">
        <f ca="1">IFERROR(IF(AND(MOD(MONTH(Y$1)+12-MONTH('Periodische Einnahmen'!$J64),'Periodische Einnahmen'!$I64)=0,Y$1&gt;='Periodische Einnahmen'!$J64,Y$1&lt;='Periodische Einnahmen'!$F64),'Periodische Einnahmen'!$D64,0),0)</f>
        <v>0</v>
      </c>
      <c r="Z223" s="27">
        <f t="shared" ca="1" si="26"/>
        <v>0</v>
      </c>
      <c r="AA223" s="28">
        <f t="shared" ca="1" si="27"/>
        <v>0</v>
      </c>
    </row>
    <row r="224" spans="1:27">
      <c r="A224" s="31" t="str">
        <f>IF('Periodische Einnahmen'!A65&lt;&gt;"",'Periodische Einnahmen'!A65&amp;" ("&amp;'Periodische Einnahmen'!C65&amp;" "&amp;TEXT('Periodische Einnahmen'!D65,"0.00")&amp;" ab "&amp;TEXT('Periodische Einnahmen'!E65,"MMM/JJJJ")&amp;")","")</f>
        <v/>
      </c>
      <c r="B224" s="32">
        <f ca="1">IFERROR(IF(AND(MOD(MONTH(B$1)+12-MONTH('Periodische Einnahmen'!$J65),'Periodische Einnahmen'!$I65)=0,B$1&gt;='Periodische Einnahmen'!$J65,B$1&lt;='Periodische Einnahmen'!$F65),'Periodische Einnahmen'!$D65,0),0)</f>
        <v>0</v>
      </c>
      <c r="C224" s="32">
        <f ca="1">IFERROR(IF(AND(MOD(MONTH(C$1)+12-MONTH('Periodische Einnahmen'!$J65),'Periodische Einnahmen'!$I65)=0,C$1&gt;='Periodische Einnahmen'!$J65,C$1&lt;='Periodische Einnahmen'!$F65),'Periodische Einnahmen'!$D65,0),0)</f>
        <v>0</v>
      </c>
      <c r="D224" s="32">
        <f ca="1">IFERROR(IF(AND(MOD(MONTH(D$1)+12-MONTH('Periodische Einnahmen'!$J65),'Periodische Einnahmen'!$I65)=0,D$1&gt;='Periodische Einnahmen'!$J65,D$1&lt;='Periodische Einnahmen'!$F65),'Periodische Einnahmen'!$D65,0),0)</f>
        <v>0</v>
      </c>
      <c r="E224" s="32">
        <f ca="1">IFERROR(IF(AND(MOD(MONTH(E$1)+12-MONTH('Periodische Einnahmen'!$J65),'Periodische Einnahmen'!$I65)=0,E$1&gt;='Periodische Einnahmen'!$J65,E$1&lt;='Periodische Einnahmen'!$F65),'Periodische Einnahmen'!$D65,0),0)</f>
        <v>0</v>
      </c>
      <c r="F224" s="32">
        <f ca="1">IFERROR(IF(AND(MOD(MONTH(F$1)+12-MONTH('Periodische Einnahmen'!$J65),'Periodische Einnahmen'!$I65)=0,F$1&gt;='Periodische Einnahmen'!$J65,F$1&lt;='Periodische Einnahmen'!$F65),'Periodische Einnahmen'!$D65,0),0)</f>
        <v>0</v>
      </c>
      <c r="G224" s="32">
        <f ca="1">IFERROR(IF(AND(MOD(MONTH(G$1)+12-MONTH('Periodische Einnahmen'!$J65),'Periodische Einnahmen'!$I65)=0,G$1&gt;='Periodische Einnahmen'!$J65,G$1&lt;='Periodische Einnahmen'!$F65),'Periodische Einnahmen'!$D65,0),0)</f>
        <v>0</v>
      </c>
      <c r="H224" s="32">
        <f ca="1">IFERROR(IF(AND(MOD(MONTH(H$1)+12-MONTH('Periodische Einnahmen'!$J65),'Periodische Einnahmen'!$I65)=0,H$1&gt;='Periodische Einnahmen'!$J65,H$1&lt;='Periodische Einnahmen'!$F65),'Periodische Einnahmen'!$D65,0),0)</f>
        <v>0</v>
      </c>
      <c r="I224" s="32">
        <f ca="1">IFERROR(IF(AND(MOD(MONTH(I$1)+12-MONTH('Periodische Einnahmen'!$J65),'Periodische Einnahmen'!$I65)=0,I$1&gt;='Periodische Einnahmen'!$J65,I$1&lt;='Periodische Einnahmen'!$F65),'Periodische Einnahmen'!$D65,0),0)</f>
        <v>0</v>
      </c>
      <c r="J224" s="32">
        <f ca="1">IFERROR(IF(AND(MOD(MONTH(J$1)+12-MONTH('Periodische Einnahmen'!$J65),'Periodische Einnahmen'!$I65)=0,J$1&gt;='Periodische Einnahmen'!$J65,J$1&lt;='Periodische Einnahmen'!$F65),'Periodische Einnahmen'!$D65,0),0)</f>
        <v>0</v>
      </c>
      <c r="K224" s="32">
        <f ca="1">IFERROR(IF(AND(MOD(MONTH(K$1)+12-MONTH('Periodische Einnahmen'!$J65),'Periodische Einnahmen'!$I65)=0,K$1&gt;='Periodische Einnahmen'!$J65,K$1&lt;='Periodische Einnahmen'!$F65),'Periodische Einnahmen'!$D65,0),0)</f>
        <v>0</v>
      </c>
      <c r="L224" s="32">
        <f ca="1">IFERROR(IF(AND(MOD(MONTH(L$1)+12-MONTH('Periodische Einnahmen'!$J65),'Periodische Einnahmen'!$I65)=0,L$1&gt;='Periodische Einnahmen'!$J65,L$1&lt;='Periodische Einnahmen'!$F65),'Periodische Einnahmen'!$D65,0),0)</f>
        <v>0</v>
      </c>
      <c r="M224" s="32">
        <f ca="1">IFERROR(IF(AND(MOD(MONTH(M$1)+12-MONTH('Periodische Einnahmen'!$J65),'Periodische Einnahmen'!$I65)=0,M$1&gt;='Periodische Einnahmen'!$J65,M$1&lt;='Periodische Einnahmen'!$F65),'Periodische Einnahmen'!$D65,0),0)</f>
        <v>0</v>
      </c>
      <c r="N224" s="32">
        <f ca="1">IFERROR(IF(AND(MOD(MONTH(N$1)+12-MONTH('Periodische Einnahmen'!$J65),'Periodische Einnahmen'!$I65)=0,N$1&gt;='Periodische Einnahmen'!$J65,N$1&lt;='Periodische Einnahmen'!$F65),'Periodische Einnahmen'!$D65,0),0)</f>
        <v>0</v>
      </c>
      <c r="O224" s="32">
        <f ca="1">IFERROR(IF(AND(MOD(MONTH(O$1)+12-MONTH('Periodische Einnahmen'!$J65),'Periodische Einnahmen'!$I65)=0,O$1&gt;='Periodische Einnahmen'!$J65,O$1&lt;='Periodische Einnahmen'!$F65),'Periodische Einnahmen'!$D65,0),0)</f>
        <v>0</v>
      </c>
      <c r="P224" s="32">
        <f ca="1">IFERROR(IF(AND(MOD(MONTH(P$1)+12-MONTH('Periodische Einnahmen'!$J65),'Periodische Einnahmen'!$I65)=0,P$1&gt;='Periodische Einnahmen'!$J65,P$1&lt;='Periodische Einnahmen'!$F65),'Periodische Einnahmen'!$D65,0),0)</f>
        <v>0</v>
      </c>
      <c r="Q224" s="32">
        <f ca="1">IFERROR(IF(AND(MOD(MONTH(Q$1)+12-MONTH('Periodische Einnahmen'!$J65),'Periodische Einnahmen'!$I65)=0,Q$1&gt;='Periodische Einnahmen'!$J65,Q$1&lt;='Periodische Einnahmen'!$F65),'Periodische Einnahmen'!$D65,0),0)</f>
        <v>0</v>
      </c>
      <c r="R224" s="32">
        <f ca="1">IFERROR(IF(AND(MOD(MONTH(R$1)+12-MONTH('Periodische Einnahmen'!$J65),'Periodische Einnahmen'!$I65)=0,R$1&gt;='Periodische Einnahmen'!$J65,R$1&lt;='Periodische Einnahmen'!$F65),'Periodische Einnahmen'!$D65,0),0)</f>
        <v>0</v>
      </c>
      <c r="S224" s="32">
        <f ca="1">IFERROR(IF(AND(MOD(MONTH(S$1)+12-MONTH('Periodische Einnahmen'!$J65),'Periodische Einnahmen'!$I65)=0,S$1&gt;='Periodische Einnahmen'!$J65,S$1&lt;='Periodische Einnahmen'!$F65),'Periodische Einnahmen'!$D65,0),0)</f>
        <v>0</v>
      </c>
      <c r="T224" s="32">
        <f ca="1">IFERROR(IF(AND(MOD(MONTH(T$1)+12-MONTH('Periodische Einnahmen'!$J65),'Periodische Einnahmen'!$I65)=0,T$1&gt;='Periodische Einnahmen'!$J65,T$1&lt;='Periodische Einnahmen'!$F65),'Periodische Einnahmen'!$D65,0),0)</f>
        <v>0</v>
      </c>
      <c r="U224" s="32">
        <f ca="1">IFERROR(IF(AND(MOD(MONTH(U$1)+12-MONTH('Periodische Einnahmen'!$J65),'Periodische Einnahmen'!$I65)=0,U$1&gt;='Periodische Einnahmen'!$J65,U$1&lt;='Periodische Einnahmen'!$F65),'Periodische Einnahmen'!$D65,0),0)</f>
        <v>0</v>
      </c>
      <c r="V224" s="32">
        <f ca="1">IFERROR(IF(AND(MOD(MONTH(V$1)+12-MONTH('Periodische Einnahmen'!$J65),'Periodische Einnahmen'!$I65)=0,V$1&gt;='Periodische Einnahmen'!$J65,V$1&lt;='Periodische Einnahmen'!$F65),'Periodische Einnahmen'!$D65,0),0)</f>
        <v>0</v>
      </c>
      <c r="W224" s="32">
        <f ca="1">IFERROR(IF(AND(MOD(MONTH(W$1)+12-MONTH('Periodische Einnahmen'!$J65),'Periodische Einnahmen'!$I65)=0,W$1&gt;='Periodische Einnahmen'!$J65,W$1&lt;='Periodische Einnahmen'!$F65),'Periodische Einnahmen'!$D65,0),0)</f>
        <v>0</v>
      </c>
      <c r="X224" s="32">
        <f ca="1">IFERROR(IF(AND(MOD(MONTH(X$1)+12-MONTH('Periodische Einnahmen'!$J65),'Periodische Einnahmen'!$I65)=0,X$1&gt;='Periodische Einnahmen'!$J65,X$1&lt;='Periodische Einnahmen'!$F65),'Periodische Einnahmen'!$D65,0),0)</f>
        <v>0</v>
      </c>
      <c r="Y224" s="32">
        <f ca="1">IFERROR(IF(AND(MOD(MONTH(Y$1)+12-MONTH('Periodische Einnahmen'!$J65),'Periodische Einnahmen'!$I65)=0,Y$1&gt;='Periodische Einnahmen'!$J65,Y$1&lt;='Periodische Einnahmen'!$F65),'Periodische Einnahmen'!$D65,0),0)</f>
        <v>0</v>
      </c>
      <c r="Z224" s="27">
        <f t="shared" ca="1" si="26"/>
        <v>0</v>
      </c>
      <c r="AA224" s="28">
        <f t="shared" ca="1" si="27"/>
        <v>0</v>
      </c>
    </row>
    <row r="225" spans="1:28">
      <c r="A225" s="31" t="str">
        <f>IF('Periodische Einnahmen'!A66&lt;&gt;"",'Periodische Einnahmen'!A66&amp;" ("&amp;'Periodische Einnahmen'!C66&amp;" "&amp;TEXT('Periodische Einnahmen'!D66,"0.00")&amp;" ab "&amp;TEXT('Periodische Einnahmen'!E66,"MMM/JJJJ")&amp;")","")</f>
        <v/>
      </c>
      <c r="B225" s="32">
        <f ca="1">IFERROR(IF(AND(MOD(MONTH(B$1)+12-MONTH('Periodische Einnahmen'!$J66),'Periodische Einnahmen'!$I66)=0,B$1&gt;='Periodische Einnahmen'!$J66,B$1&lt;='Periodische Einnahmen'!$F66),'Periodische Einnahmen'!$D66,0),0)</f>
        <v>0</v>
      </c>
      <c r="C225" s="32">
        <f ca="1">IFERROR(IF(AND(MOD(MONTH(C$1)+12-MONTH('Periodische Einnahmen'!$J66),'Periodische Einnahmen'!$I66)=0,C$1&gt;='Periodische Einnahmen'!$J66,C$1&lt;='Periodische Einnahmen'!$F66),'Periodische Einnahmen'!$D66,0),0)</f>
        <v>0</v>
      </c>
      <c r="D225" s="32">
        <f ca="1">IFERROR(IF(AND(MOD(MONTH(D$1)+12-MONTH('Periodische Einnahmen'!$J66),'Periodische Einnahmen'!$I66)=0,D$1&gt;='Periodische Einnahmen'!$J66,D$1&lt;='Periodische Einnahmen'!$F66),'Periodische Einnahmen'!$D66,0),0)</f>
        <v>0</v>
      </c>
      <c r="E225" s="32">
        <f ca="1">IFERROR(IF(AND(MOD(MONTH(E$1)+12-MONTH('Periodische Einnahmen'!$J66),'Periodische Einnahmen'!$I66)=0,E$1&gt;='Periodische Einnahmen'!$J66,E$1&lt;='Periodische Einnahmen'!$F66),'Periodische Einnahmen'!$D66,0),0)</f>
        <v>0</v>
      </c>
      <c r="F225" s="32">
        <f ca="1">IFERROR(IF(AND(MOD(MONTH(F$1)+12-MONTH('Periodische Einnahmen'!$J66),'Periodische Einnahmen'!$I66)=0,F$1&gt;='Periodische Einnahmen'!$J66,F$1&lt;='Periodische Einnahmen'!$F66),'Periodische Einnahmen'!$D66,0),0)</f>
        <v>0</v>
      </c>
      <c r="G225" s="32">
        <f ca="1">IFERROR(IF(AND(MOD(MONTH(G$1)+12-MONTH('Periodische Einnahmen'!$J66),'Periodische Einnahmen'!$I66)=0,G$1&gt;='Periodische Einnahmen'!$J66,G$1&lt;='Periodische Einnahmen'!$F66),'Periodische Einnahmen'!$D66,0),0)</f>
        <v>0</v>
      </c>
      <c r="H225" s="32">
        <f ca="1">IFERROR(IF(AND(MOD(MONTH(H$1)+12-MONTH('Periodische Einnahmen'!$J66),'Periodische Einnahmen'!$I66)=0,H$1&gt;='Periodische Einnahmen'!$J66,H$1&lt;='Periodische Einnahmen'!$F66),'Periodische Einnahmen'!$D66,0),0)</f>
        <v>0</v>
      </c>
      <c r="I225" s="32">
        <f ca="1">IFERROR(IF(AND(MOD(MONTH(I$1)+12-MONTH('Periodische Einnahmen'!$J66),'Periodische Einnahmen'!$I66)=0,I$1&gt;='Periodische Einnahmen'!$J66,I$1&lt;='Periodische Einnahmen'!$F66),'Periodische Einnahmen'!$D66,0),0)</f>
        <v>0</v>
      </c>
      <c r="J225" s="32">
        <f ca="1">IFERROR(IF(AND(MOD(MONTH(J$1)+12-MONTH('Periodische Einnahmen'!$J66),'Periodische Einnahmen'!$I66)=0,J$1&gt;='Periodische Einnahmen'!$J66,J$1&lt;='Periodische Einnahmen'!$F66),'Periodische Einnahmen'!$D66,0),0)</f>
        <v>0</v>
      </c>
      <c r="K225" s="32">
        <f ca="1">IFERROR(IF(AND(MOD(MONTH(K$1)+12-MONTH('Periodische Einnahmen'!$J66),'Periodische Einnahmen'!$I66)=0,K$1&gt;='Periodische Einnahmen'!$J66,K$1&lt;='Periodische Einnahmen'!$F66),'Periodische Einnahmen'!$D66,0),0)</f>
        <v>0</v>
      </c>
      <c r="L225" s="32">
        <f ca="1">IFERROR(IF(AND(MOD(MONTH(L$1)+12-MONTH('Periodische Einnahmen'!$J66),'Periodische Einnahmen'!$I66)=0,L$1&gt;='Periodische Einnahmen'!$J66,L$1&lt;='Periodische Einnahmen'!$F66),'Periodische Einnahmen'!$D66,0),0)</f>
        <v>0</v>
      </c>
      <c r="M225" s="32">
        <f ca="1">IFERROR(IF(AND(MOD(MONTH(M$1)+12-MONTH('Periodische Einnahmen'!$J66),'Periodische Einnahmen'!$I66)=0,M$1&gt;='Periodische Einnahmen'!$J66,M$1&lt;='Periodische Einnahmen'!$F66),'Periodische Einnahmen'!$D66,0),0)</f>
        <v>0</v>
      </c>
      <c r="N225" s="32">
        <f ca="1">IFERROR(IF(AND(MOD(MONTH(N$1)+12-MONTH('Periodische Einnahmen'!$J66),'Periodische Einnahmen'!$I66)=0,N$1&gt;='Periodische Einnahmen'!$J66,N$1&lt;='Periodische Einnahmen'!$F66),'Periodische Einnahmen'!$D66,0),0)</f>
        <v>0</v>
      </c>
      <c r="O225" s="32">
        <f ca="1">IFERROR(IF(AND(MOD(MONTH(O$1)+12-MONTH('Periodische Einnahmen'!$J66),'Periodische Einnahmen'!$I66)=0,O$1&gt;='Periodische Einnahmen'!$J66,O$1&lt;='Periodische Einnahmen'!$F66),'Periodische Einnahmen'!$D66,0),0)</f>
        <v>0</v>
      </c>
      <c r="P225" s="32">
        <f ca="1">IFERROR(IF(AND(MOD(MONTH(P$1)+12-MONTH('Periodische Einnahmen'!$J66),'Periodische Einnahmen'!$I66)=0,P$1&gt;='Periodische Einnahmen'!$J66,P$1&lt;='Periodische Einnahmen'!$F66),'Periodische Einnahmen'!$D66,0),0)</f>
        <v>0</v>
      </c>
      <c r="Q225" s="32">
        <f ca="1">IFERROR(IF(AND(MOD(MONTH(Q$1)+12-MONTH('Periodische Einnahmen'!$J66),'Periodische Einnahmen'!$I66)=0,Q$1&gt;='Periodische Einnahmen'!$J66,Q$1&lt;='Periodische Einnahmen'!$F66),'Periodische Einnahmen'!$D66,0),0)</f>
        <v>0</v>
      </c>
      <c r="R225" s="32">
        <f ca="1">IFERROR(IF(AND(MOD(MONTH(R$1)+12-MONTH('Periodische Einnahmen'!$J66),'Periodische Einnahmen'!$I66)=0,R$1&gt;='Periodische Einnahmen'!$J66,R$1&lt;='Periodische Einnahmen'!$F66),'Periodische Einnahmen'!$D66,0),0)</f>
        <v>0</v>
      </c>
      <c r="S225" s="32">
        <f ca="1">IFERROR(IF(AND(MOD(MONTH(S$1)+12-MONTH('Periodische Einnahmen'!$J66),'Periodische Einnahmen'!$I66)=0,S$1&gt;='Periodische Einnahmen'!$J66,S$1&lt;='Periodische Einnahmen'!$F66),'Periodische Einnahmen'!$D66,0),0)</f>
        <v>0</v>
      </c>
      <c r="T225" s="32">
        <f ca="1">IFERROR(IF(AND(MOD(MONTH(T$1)+12-MONTH('Periodische Einnahmen'!$J66),'Periodische Einnahmen'!$I66)=0,T$1&gt;='Periodische Einnahmen'!$J66,T$1&lt;='Periodische Einnahmen'!$F66),'Periodische Einnahmen'!$D66,0),0)</f>
        <v>0</v>
      </c>
      <c r="U225" s="32">
        <f ca="1">IFERROR(IF(AND(MOD(MONTH(U$1)+12-MONTH('Periodische Einnahmen'!$J66),'Periodische Einnahmen'!$I66)=0,U$1&gt;='Periodische Einnahmen'!$J66,U$1&lt;='Periodische Einnahmen'!$F66),'Periodische Einnahmen'!$D66,0),0)</f>
        <v>0</v>
      </c>
      <c r="V225" s="32">
        <f ca="1">IFERROR(IF(AND(MOD(MONTH(V$1)+12-MONTH('Periodische Einnahmen'!$J66),'Periodische Einnahmen'!$I66)=0,V$1&gt;='Periodische Einnahmen'!$J66,V$1&lt;='Periodische Einnahmen'!$F66),'Periodische Einnahmen'!$D66,0),0)</f>
        <v>0</v>
      </c>
      <c r="W225" s="32">
        <f ca="1">IFERROR(IF(AND(MOD(MONTH(W$1)+12-MONTH('Periodische Einnahmen'!$J66),'Periodische Einnahmen'!$I66)=0,W$1&gt;='Periodische Einnahmen'!$J66,W$1&lt;='Periodische Einnahmen'!$F66),'Periodische Einnahmen'!$D66,0),0)</f>
        <v>0</v>
      </c>
      <c r="X225" s="32">
        <f ca="1">IFERROR(IF(AND(MOD(MONTH(X$1)+12-MONTH('Periodische Einnahmen'!$J66),'Periodische Einnahmen'!$I66)=0,X$1&gt;='Periodische Einnahmen'!$J66,X$1&lt;='Periodische Einnahmen'!$F66),'Periodische Einnahmen'!$D66,0),0)</f>
        <v>0</v>
      </c>
      <c r="Y225" s="32">
        <f ca="1">IFERROR(IF(AND(MOD(MONTH(Y$1)+12-MONTH('Periodische Einnahmen'!$J66),'Periodische Einnahmen'!$I66)=0,Y$1&gt;='Periodische Einnahmen'!$J66,Y$1&lt;='Periodische Einnahmen'!$F66),'Periodische Einnahmen'!$D66,0),0)</f>
        <v>0</v>
      </c>
      <c r="Z225" s="27">
        <f t="shared" ca="1" si="26"/>
        <v>0</v>
      </c>
      <c r="AA225" s="28">
        <f t="shared" ca="1" si="27"/>
        <v>0</v>
      </c>
    </row>
    <row r="226" spans="1:28">
      <c r="A226" s="31" t="str">
        <f>IF('Periodische Einnahmen'!A67&lt;&gt;"",'Periodische Einnahmen'!A67&amp;" ("&amp;'Periodische Einnahmen'!C67&amp;" "&amp;TEXT('Periodische Einnahmen'!D67,"0.00")&amp;" ab "&amp;TEXT('Periodische Einnahmen'!E67,"MMM/JJJJ")&amp;")","")</f>
        <v/>
      </c>
      <c r="B226" s="32">
        <f ca="1">IFERROR(IF(AND(MOD(MONTH(B$1)+12-MONTH('Periodische Einnahmen'!$J67),'Periodische Einnahmen'!$I67)=0,B$1&gt;='Periodische Einnahmen'!$J67,B$1&lt;='Periodische Einnahmen'!$F67),'Periodische Einnahmen'!$D67,0),0)</f>
        <v>0</v>
      </c>
      <c r="C226" s="32">
        <f ca="1">IFERROR(IF(AND(MOD(MONTH(C$1)+12-MONTH('Periodische Einnahmen'!$J67),'Periodische Einnahmen'!$I67)=0,C$1&gt;='Periodische Einnahmen'!$J67,C$1&lt;='Periodische Einnahmen'!$F67),'Periodische Einnahmen'!$D67,0),0)</f>
        <v>0</v>
      </c>
      <c r="D226" s="32">
        <f ca="1">IFERROR(IF(AND(MOD(MONTH(D$1)+12-MONTH('Periodische Einnahmen'!$J67),'Periodische Einnahmen'!$I67)=0,D$1&gt;='Periodische Einnahmen'!$J67,D$1&lt;='Periodische Einnahmen'!$F67),'Periodische Einnahmen'!$D67,0),0)</f>
        <v>0</v>
      </c>
      <c r="E226" s="32">
        <f ca="1">IFERROR(IF(AND(MOD(MONTH(E$1)+12-MONTH('Periodische Einnahmen'!$J67),'Periodische Einnahmen'!$I67)=0,E$1&gt;='Periodische Einnahmen'!$J67,E$1&lt;='Periodische Einnahmen'!$F67),'Periodische Einnahmen'!$D67,0),0)</f>
        <v>0</v>
      </c>
      <c r="F226" s="32">
        <f ca="1">IFERROR(IF(AND(MOD(MONTH(F$1)+12-MONTH('Periodische Einnahmen'!$J67),'Periodische Einnahmen'!$I67)=0,F$1&gt;='Periodische Einnahmen'!$J67,F$1&lt;='Periodische Einnahmen'!$F67),'Periodische Einnahmen'!$D67,0),0)</f>
        <v>0</v>
      </c>
      <c r="G226" s="32">
        <f ca="1">IFERROR(IF(AND(MOD(MONTH(G$1)+12-MONTH('Periodische Einnahmen'!$J67),'Periodische Einnahmen'!$I67)=0,G$1&gt;='Periodische Einnahmen'!$J67,G$1&lt;='Periodische Einnahmen'!$F67),'Periodische Einnahmen'!$D67,0),0)</f>
        <v>0</v>
      </c>
      <c r="H226" s="32">
        <f ca="1">IFERROR(IF(AND(MOD(MONTH(H$1)+12-MONTH('Periodische Einnahmen'!$J67),'Periodische Einnahmen'!$I67)=0,H$1&gt;='Periodische Einnahmen'!$J67,H$1&lt;='Periodische Einnahmen'!$F67),'Periodische Einnahmen'!$D67,0),0)</f>
        <v>0</v>
      </c>
      <c r="I226" s="32">
        <f ca="1">IFERROR(IF(AND(MOD(MONTH(I$1)+12-MONTH('Periodische Einnahmen'!$J67),'Periodische Einnahmen'!$I67)=0,I$1&gt;='Periodische Einnahmen'!$J67,I$1&lt;='Periodische Einnahmen'!$F67),'Periodische Einnahmen'!$D67,0),0)</f>
        <v>0</v>
      </c>
      <c r="J226" s="32">
        <f ca="1">IFERROR(IF(AND(MOD(MONTH(J$1)+12-MONTH('Periodische Einnahmen'!$J67),'Periodische Einnahmen'!$I67)=0,J$1&gt;='Periodische Einnahmen'!$J67,J$1&lt;='Periodische Einnahmen'!$F67),'Periodische Einnahmen'!$D67,0),0)</f>
        <v>0</v>
      </c>
      <c r="K226" s="32">
        <f ca="1">IFERROR(IF(AND(MOD(MONTH(K$1)+12-MONTH('Periodische Einnahmen'!$J67),'Periodische Einnahmen'!$I67)=0,K$1&gt;='Periodische Einnahmen'!$J67,K$1&lt;='Periodische Einnahmen'!$F67),'Periodische Einnahmen'!$D67,0),0)</f>
        <v>0</v>
      </c>
      <c r="L226" s="32">
        <f ca="1">IFERROR(IF(AND(MOD(MONTH(L$1)+12-MONTH('Periodische Einnahmen'!$J67),'Periodische Einnahmen'!$I67)=0,L$1&gt;='Periodische Einnahmen'!$J67,L$1&lt;='Periodische Einnahmen'!$F67),'Periodische Einnahmen'!$D67,0),0)</f>
        <v>0</v>
      </c>
      <c r="M226" s="32">
        <f ca="1">IFERROR(IF(AND(MOD(MONTH(M$1)+12-MONTH('Periodische Einnahmen'!$J67),'Periodische Einnahmen'!$I67)=0,M$1&gt;='Periodische Einnahmen'!$J67,M$1&lt;='Periodische Einnahmen'!$F67),'Periodische Einnahmen'!$D67,0),0)</f>
        <v>0</v>
      </c>
      <c r="N226" s="32">
        <f ca="1">IFERROR(IF(AND(MOD(MONTH(N$1)+12-MONTH('Periodische Einnahmen'!$J67),'Periodische Einnahmen'!$I67)=0,N$1&gt;='Periodische Einnahmen'!$J67,N$1&lt;='Periodische Einnahmen'!$F67),'Periodische Einnahmen'!$D67,0),0)</f>
        <v>0</v>
      </c>
      <c r="O226" s="32">
        <f ca="1">IFERROR(IF(AND(MOD(MONTH(O$1)+12-MONTH('Periodische Einnahmen'!$J67),'Periodische Einnahmen'!$I67)=0,O$1&gt;='Periodische Einnahmen'!$J67,O$1&lt;='Periodische Einnahmen'!$F67),'Periodische Einnahmen'!$D67,0),0)</f>
        <v>0</v>
      </c>
      <c r="P226" s="32">
        <f ca="1">IFERROR(IF(AND(MOD(MONTH(P$1)+12-MONTH('Periodische Einnahmen'!$J67),'Periodische Einnahmen'!$I67)=0,P$1&gt;='Periodische Einnahmen'!$J67,P$1&lt;='Periodische Einnahmen'!$F67),'Periodische Einnahmen'!$D67,0),0)</f>
        <v>0</v>
      </c>
      <c r="Q226" s="32">
        <f ca="1">IFERROR(IF(AND(MOD(MONTH(Q$1)+12-MONTH('Periodische Einnahmen'!$J67),'Periodische Einnahmen'!$I67)=0,Q$1&gt;='Periodische Einnahmen'!$J67,Q$1&lt;='Periodische Einnahmen'!$F67),'Periodische Einnahmen'!$D67,0),0)</f>
        <v>0</v>
      </c>
      <c r="R226" s="32">
        <f ca="1">IFERROR(IF(AND(MOD(MONTH(R$1)+12-MONTH('Periodische Einnahmen'!$J67),'Periodische Einnahmen'!$I67)=0,R$1&gt;='Periodische Einnahmen'!$J67,R$1&lt;='Periodische Einnahmen'!$F67),'Periodische Einnahmen'!$D67,0),0)</f>
        <v>0</v>
      </c>
      <c r="S226" s="32">
        <f ca="1">IFERROR(IF(AND(MOD(MONTH(S$1)+12-MONTH('Periodische Einnahmen'!$J67),'Periodische Einnahmen'!$I67)=0,S$1&gt;='Periodische Einnahmen'!$J67,S$1&lt;='Periodische Einnahmen'!$F67),'Periodische Einnahmen'!$D67,0),0)</f>
        <v>0</v>
      </c>
      <c r="T226" s="32">
        <f ca="1">IFERROR(IF(AND(MOD(MONTH(T$1)+12-MONTH('Periodische Einnahmen'!$J67),'Periodische Einnahmen'!$I67)=0,T$1&gt;='Periodische Einnahmen'!$J67,T$1&lt;='Periodische Einnahmen'!$F67),'Periodische Einnahmen'!$D67,0),0)</f>
        <v>0</v>
      </c>
      <c r="U226" s="32">
        <f ca="1">IFERROR(IF(AND(MOD(MONTH(U$1)+12-MONTH('Periodische Einnahmen'!$J67),'Periodische Einnahmen'!$I67)=0,U$1&gt;='Periodische Einnahmen'!$J67,U$1&lt;='Periodische Einnahmen'!$F67),'Periodische Einnahmen'!$D67,0),0)</f>
        <v>0</v>
      </c>
      <c r="V226" s="32">
        <f ca="1">IFERROR(IF(AND(MOD(MONTH(V$1)+12-MONTH('Periodische Einnahmen'!$J67),'Periodische Einnahmen'!$I67)=0,V$1&gt;='Periodische Einnahmen'!$J67,V$1&lt;='Periodische Einnahmen'!$F67),'Periodische Einnahmen'!$D67,0),0)</f>
        <v>0</v>
      </c>
      <c r="W226" s="32">
        <f ca="1">IFERROR(IF(AND(MOD(MONTH(W$1)+12-MONTH('Periodische Einnahmen'!$J67),'Periodische Einnahmen'!$I67)=0,W$1&gt;='Periodische Einnahmen'!$J67,W$1&lt;='Periodische Einnahmen'!$F67),'Periodische Einnahmen'!$D67,0),0)</f>
        <v>0</v>
      </c>
      <c r="X226" s="32">
        <f ca="1">IFERROR(IF(AND(MOD(MONTH(X$1)+12-MONTH('Periodische Einnahmen'!$J67),'Periodische Einnahmen'!$I67)=0,X$1&gt;='Periodische Einnahmen'!$J67,X$1&lt;='Periodische Einnahmen'!$F67),'Periodische Einnahmen'!$D67,0),0)</f>
        <v>0</v>
      </c>
      <c r="Y226" s="32">
        <f ca="1">IFERROR(IF(AND(MOD(MONTH(Y$1)+12-MONTH('Periodische Einnahmen'!$J67),'Periodische Einnahmen'!$I67)=0,Y$1&gt;='Periodische Einnahmen'!$J67,Y$1&lt;='Periodische Einnahmen'!$F67),'Periodische Einnahmen'!$D67,0),0)</f>
        <v>0</v>
      </c>
      <c r="Z226" s="27">
        <f t="shared" ref="Z226:Z230" ca="1" si="28">SUM(B226:Y226)</f>
        <v>0</v>
      </c>
      <c r="AA226" s="28">
        <f t="shared" ref="AA226:AA230" ca="1" si="29">Z226/COUNT(B$1:Y$1)</f>
        <v>0</v>
      </c>
    </row>
    <row r="227" spans="1:28">
      <c r="A227" s="31" t="str">
        <f>IF('Periodische Einnahmen'!A68&lt;&gt;"",'Periodische Einnahmen'!A68&amp;" ("&amp;'Periodische Einnahmen'!C68&amp;" "&amp;TEXT('Periodische Einnahmen'!D68,"0.00")&amp;" ab "&amp;TEXT('Periodische Einnahmen'!E68,"MMM/JJJJ")&amp;")","")</f>
        <v/>
      </c>
      <c r="B227" s="32">
        <f ca="1">IFERROR(IF(AND(MOD(MONTH(B$1)+12-MONTH('Periodische Einnahmen'!$J68),'Periodische Einnahmen'!$I68)=0,B$1&gt;='Periodische Einnahmen'!$J68,B$1&lt;='Periodische Einnahmen'!$F68),'Periodische Einnahmen'!$D68,0),0)</f>
        <v>0</v>
      </c>
      <c r="C227" s="32">
        <f ca="1">IFERROR(IF(AND(MOD(MONTH(C$1)+12-MONTH('Periodische Einnahmen'!$J68),'Periodische Einnahmen'!$I68)=0,C$1&gt;='Periodische Einnahmen'!$J68,C$1&lt;='Periodische Einnahmen'!$F68),'Periodische Einnahmen'!$D68,0),0)</f>
        <v>0</v>
      </c>
      <c r="D227" s="32">
        <f ca="1">IFERROR(IF(AND(MOD(MONTH(D$1)+12-MONTH('Periodische Einnahmen'!$J68),'Periodische Einnahmen'!$I68)=0,D$1&gt;='Periodische Einnahmen'!$J68,D$1&lt;='Periodische Einnahmen'!$F68),'Periodische Einnahmen'!$D68,0),0)</f>
        <v>0</v>
      </c>
      <c r="E227" s="32">
        <f ca="1">IFERROR(IF(AND(MOD(MONTH(E$1)+12-MONTH('Periodische Einnahmen'!$J68),'Periodische Einnahmen'!$I68)=0,E$1&gt;='Periodische Einnahmen'!$J68,E$1&lt;='Periodische Einnahmen'!$F68),'Periodische Einnahmen'!$D68,0),0)</f>
        <v>0</v>
      </c>
      <c r="F227" s="32">
        <f ca="1">IFERROR(IF(AND(MOD(MONTH(F$1)+12-MONTH('Periodische Einnahmen'!$J68),'Periodische Einnahmen'!$I68)=0,F$1&gt;='Periodische Einnahmen'!$J68,F$1&lt;='Periodische Einnahmen'!$F68),'Periodische Einnahmen'!$D68,0),0)</f>
        <v>0</v>
      </c>
      <c r="G227" s="32">
        <f ca="1">IFERROR(IF(AND(MOD(MONTH(G$1)+12-MONTH('Periodische Einnahmen'!$J68),'Periodische Einnahmen'!$I68)=0,G$1&gt;='Periodische Einnahmen'!$J68,G$1&lt;='Periodische Einnahmen'!$F68),'Periodische Einnahmen'!$D68,0),0)</f>
        <v>0</v>
      </c>
      <c r="H227" s="32">
        <f ca="1">IFERROR(IF(AND(MOD(MONTH(H$1)+12-MONTH('Periodische Einnahmen'!$J68),'Periodische Einnahmen'!$I68)=0,H$1&gt;='Periodische Einnahmen'!$J68,H$1&lt;='Periodische Einnahmen'!$F68),'Periodische Einnahmen'!$D68,0),0)</f>
        <v>0</v>
      </c>
      <c r="I227" s="32">
        <f ca="1">IFERROR(IF(AND(MOD(MONTH(I$1)+12-MONTH('Periodische Einnahmen'!$J68),'Periodische Einnahmen'!$I68)=0,I$1&gt;='Periodische Einnahmen'!$J68,I$1&lt;='Periodische Einnahmen'!$F68),'Periodische Einnahmen'!$D68,0),0)</f>
        <v>0</v>
      </c>
      <c r="J227" s="32">
        <f ca="1">IFERROR(IF(AND(MOD(MONTH(J$1)+12-MONTH('Periodische Einnahmen'!$J68),'Periodische Einnahmen'!$I68)=0,J$1&gt;='Periodische Einnahmen'!$J68,J$1&lt;='Periodische Einnahmen'!$F68),'Periodische Einnahmen'!$D68,0),0)</f>
        <v>0</v>
      </c>
      <c r="K227" s="32">
        <f ca="1">IFERROR(IF(AND(MOD(MONTH(K$1)+12-MONTH('Periodische Einnahmen'!$J68),'Periodische Einnahmen'!$I68)=0,K$1&gt;='Periodische Einnahmen'!$J68,K$1&lt;='Periodische Einnahmen'!$F68),'Periodische Einnahmen'!$D68,0),0)</f>
        <v>0</v>
      </c>
      <c r="L227" s="32">
        <f ca="1">IFERROR(IF(AND(MOD(MONTH(L$1)+12-MONTH('Periodische Einnahmen'!$J68),'Periodische Einnahmen'!$I68)=0,L$1&gt;='Periodische Einnahmen'!$J68,L$1&lt;='Periodische Einnahmen'!$F68),'Periodische Einnahmen'!$D68,0),0)</f>
        <v>0</v>
      </c>
      <c r="M227" s="32">
        <f ca="1">IFERROR(IF(AND(MOD(MONTH(M$1)+12-MONTH('Periodische Einnahmen'!$J68),'Periodische Einnahmen'!$I68)=0,M$1&gt;='Periodische Einnahmen'!$J68,M$1&lt;='Periodische Einnahmen'!$F68),'Periodische Einnahmen'!$D68,0),0)</f>
        <v>0</v>
      </c>
      <c r="N227" s="32">
        <f ca="1">IFERROR(IF(AND(MOD(MONTH(N$1)+12-MONTH('Periodische Einnahmen'!$J68),'Periodische Einnahmen'!$I68)=0,N$1&gt;='Periodische Einnahmen'!$J68,N$1&lt;='Periodische Einnahmen'!$F68),'Periodische Einnahmen'!$D68,0),0)</f>
        <v>0</v>
      </c>
      <c r="O227" s="32">
        <f ca="1">IFERROR(IF(AND(MOD(MONTH(O$1)+12-MONTH('Periodische Einnahmen'!$J68),'Periodische Einnahmen'!$I68)=0,O$1&gt;='Periodische Einnahmen'!$J68,O$1&lt;='Periodische Einnahmen'!$F68),'Periodische Einnahmen'!$D68,0),0)</f>
        <v>0</v>
      </c>
      <c r="P227" s="32">
        <f ca="1">IFERROR(IF(AND(MOD(MONTH(P$1)+12-MONTH('Periodische Einnahmen'!$J68),'Periodische Einnahmen'!$I68)=0,P$1&gt;='Periodische Einnahmen'!$J68,P$1&lt;='Periodische Einnahmen'!$F68),'Periodische Einnahmen'!$D68,0),0)</f>
        <v>0</v>
      </c>
      <c r="Q227" s="32">
        <f ca="1">IFERROR(IF(AND(MOD(MONTH(Q$1)+12-MONTH('Periodische Einnahmen'!$J68),'Periodische Einnahmen'!$I68)=0,Q$1&gt;='Periodische Einnahmen'!$J68,Q$1&lt;='Periodische Einnahmen'!$F68),'Periodische Einnahmen'!$D68,0),0)</f>
        <v>0</v>
      </c>
      <c r="R227" s="32">
        <f ca="1">IFERROR(IF(AND(MOD(MONTH(R$1)+12-MONTH('Periodische Einnahmen'!$J68),'Periodische Einnahmen'!$I68)=0,R$1&gt;='Periodische Einnahmen'!$J68,R$1&lt;='Periodische Einnahmen'!$F68),'Periodische Einnahmen'!$D68,0),0)</f>
        <v>0</v>
      </c>
      <c r="S227" s="32">
        <f ca="1">IFERROR(IF(AND(MOD(MONTH(S$1)+12-MONTH('Periodische Einnahmen'!$J68),'Periodische Einnahmen'!$I68)=0,S$1&gt;='Periodische Einnahmen'!$J68,S$1&lt;='Periodische Einnahmen'!$F68),'Periodische Einnahmen'!$D68,0),0)</f>
        <v>0</v>
      </c>
      <c r="T227" s="32">
        <f ca="1">IFERROR(IF(AND(MOD(MONTH(T$1)+12-MONTH('Periodische Einnahmen'!$J68),'Periodische Einnahmen'!$I68)=0,T$1&gt;='Periodische Einnahmen'!$J68,T$1&lt;='Periodische Einnahmen'!$F68),'Periodische Einnahmen'!$D68,0),0)</f>
        <v>0</v>
      </c>
      <c r="U227" s="32">
        <f ca="1">IFERROR(IF(AND(MOD(MONTH(U$1)+12-MONTH('Periodische Einnahmen'!$J68),'Periodische Einnahmen'!$I68)=0,U$1&gt;='Periodische Einnahmen'!$J68,U$1&lt;='Periodische Einnahmen'!$F68),'Periodische Einnahmen'!$D68,0),0)</f>
        <v>0</v>
      </c>
      <c r="V227" s="32">
        <f ca="1">IFERROR(IF(AND(MOD(MONTH(V$1)+12-MONTH('Periodische Einnahmen'!$J68),'Periodische Einnahmen'!$I68)=0,V$1&gt;='Periodische Einnahmen'!$J68,V$1&lt;='Periodische Einnahmen'!$F68),'Periodische Einnahmen'!$D68,0),0)</f>
        <v>0</v>
      </c>
      <c r="W227" s="32">
        <f ca="1">IFERROR(IF(AND(MOD(MONTH(W$1)+12-MONTH('Periodische Einnahmen'!$J68),'Periodische Einnahmen'!$I68)=0,W$1&gt;='Periodische Einnahmen'!$J68,W$1&lt;='Periodische Einnahmen'!$F68),'Periodische Einnahmen'!$D68,0),0)</f>
        <v>0</v>
      </c>
      <c r="X227" s="32">
        <f ca="1">IFERROR(IF(AND(MOD(MONTH(X$1)+12-MONTH('Periodische Einnahmen'!$J68),'Periodische Einnahmen'!$I68)=0,X$1&gt;='Periodische Einnahmen'!$J68,X$1&lt;='Periodische Einnahmen'!$F68),'Periodische Einnahmen'!$D68,0),0)</f>
        <v>0</v>
      </c>
      <c r="Y227" s="32">
        <f ca="1">IFERROR(IF(AND(MOD(MONTH(Y$1)+12-MONTH('Periodische Einnahmen'!$J68),'Periodische Einnahmen'!$I68)=0,Y$1&gt;='Periodische Einnahmen'!$J68,Y$1&lt;='Periodische Einnahmen'!$F68),'Periodische Einnahmen'!$D68,0),0)</f>
        <v>0</v>
      </c>
      <c r="Z227" s="27">
        <f t="shared" ca="1" si="28"/>
        <v>0</v>
      </c>
      <c r="AA227" s="28">
        <f t="shared" ca="1" si="29"/>
        <v>0</v>
      </c>
    </row>
    <row r="228" spans="1:28">
      <c r="A228" s="31" t="str">
        <f>IF('Periodische Einnahmen'!A69&lt;&gt;"",'Periodische Einnahmen'!A69&amp;" ("&amp;'Periodische Einnahmen'!C69&amp;" "&amp;TEXT('Periodische Einnahmen'!D69,"0.00")&amp;" ab "&amp;TEXT('Periodische Einnahmen'!E69,"MMM/JJJJ")&amp;")","")</f>
        <v/>
      </c>
      <c r="B228" s="32">
        <f ca="1">IFERROR(IF(AND(MOD(MONTH(B$1)+12-MONTH('Periodische Einnahmen'!$J69),'Periodische Einnahmen'!$I69)=0,B$1&gt;='Periodische Einnahmen'!$J69,B$1&lt;='Periodische Einnahmen'!$F69),'Periodische Einnahmen'!$D69,0),0)</f>
        <v>0</v>
      </c>
      <c r="C228" s="32">
        <f ca="1">IFERROR(IF(AND(MOD(MONTH(C$1)+12-MONTH('Periodische Einnahmen'!$J69),'Periodische Einnahmen'!$I69)=0,C$1&gt;='Periodische Einnahmen'!$J69,C$1&lt;='Periodische Einnahmen'!$F69),'Periodische Einnahmen'!$D69,0),0)</f>
        <v>0</v>
      </c>
      <c r="D228" s="32">
        <f ca="1">IFERROR(IF(AND(MOD(MONTH(D$1)+12-MONTH('Periodische Einnahmen'!$J69),'Periodische Einnahmen'!$I69)=0,D$1&gt;='Periodische Einnahmen'!$J69,D$1&lt;='Periodische Einnahmen'!$F69),'Periodische Einnahmen'!$D69,0),0)</f>
        <v>0</v>
      </c>
      <c r="E228" s="32">
        <f ca="1">IFERROR(IF(AND(MOD(MONTH(E$1)+12-MONTH('Periodische Einnahmen'!$J69),'Periodische Einnahmen'!$I69)=0,E$1&gt;='Periodische Einnahmen'!$J69,E$1&lt;='Periodische Einnahmen'!$F69),'Periodische Einnahmen'!$D69,0),0)</f>
        <v>0</v>
      </c>
      <c r="F228" s="32">
        <f ca="1">IFERROR(IF(AND(MOD(MONTH(F$1)+12-MONTH('Periodische Einnahmen'!$J69),'Periodische Einnahmen'!$I69)=0,F$1&gt;='Periodische Einnahmen'!$J69,F$1&lt;='Periodische Einnahmen'!$F69),'Periodische Einnahmen'!$D69,0),0)</f>
        <v>0</v>
      </c>
      <c r="G228" s="32">
        <f ca="1">IFERROR(IF(AND(MOD(MONTH(G$1)+12-MONTH('Periodische Einnahmen'!$J69),'Periodische Einnahmen'!$I69)=0,G$1&gt;='Periodische Einnahmen'!$J69,G$1&lt;='Periodische Einnahmen'!$F69),'Periodische Einnahmen'!$D69,0),0)</f>
        <v>0</v>
      </c>
      <c r="H228" s="32">
        <f ca="1">IFERROR(IF(AND(MOD(MONTH(H$1)+12-MONTH('Periodische Einnahmen'!$J69),'Periodische Einnahmen'!$I69)=0,H$1&gt;='Periodische Einnahmen'!$J69,H$1&lt;='Periodische Einnahmen'!$F69),'Periodische Einnahmen'!$D69,0),0)</f>
        <v>0</v>
      </c>
      <c r="I228" s="32">
        <f ca="1">IFERROR(IF(AND(MOD(MONTH(I$1)+12-MONTH('Periodische Einnahmen'!$J69),'Periodische Einnahmen'!$I69)=0,I$1&gt;='Periodische Einnahmen'!$J69,I$1&lt;='Periodische Einnahmen'!$F69),'Periodische Einnahmen'!$D69,0),0)</f>
        <v>0</v>
      </c>
      <c r="J228" s="32">
        <f ca="1">IFERROR(IF(AND(MOD(MONTH(J$1)+12-MONTH('Periodische Einnahmen'!$J69),'Periodische Einnahmen'!$I69)=0,J$1&gt;='Periodische Einnahmen'!$J69,J$1&lt;='Periodische Einnahmen'!$F69),'Periodische Einnahmen'!$D69,0),0)</f>
        <v>0</v>
      </c>
      <c r="K228" s="32">
        <f ca="1">IFERROR(IF(AND(MOD(MONTH(K$1)+12-MONTH('Periodische Einnahmen'!$J69),'Periodische Einnahmen'!$I69)=0,K$1&gt;='Periodische Einnahmen'!$J69,K$1&lt;='Periodische Einnahmen'!$F69),'Periodische Einnahmen'!$D69,0),0)</f>
        <v>0</v>
      </c>
      <c r="L228" s="32">
        <f ca="1">IFERROR(IF(AND(MOD(MONTH(L$1)+12-MONTH('Periodische Einnahmen'!$J69),'Periodische Einnahmen'!$I69)=0,L$1&gt;='Periodische Einnahmen'!$J69,L$1&lt;='Periodische Einnahmen'!$F69),'Periodische Einnahmen'!$D69,0),0)</f>
        <v>0</v>
      </c>
      <c r="M228" s="32">
        <f ca="1">IFERROR(IF(AND(MOD(MONTH(M$1)+12-MONTH('Periodische Einnahmen'!$J69),'Periodische Einnahmen'!$I69)=0,M$1&gt;='Periodische Einnahmen'!$J69,M$1&lt;='Periodische Einnahmen'!$F69),'Periodische Einnahmen'!$D69,0),0)</f>
        <v>0</v>
      </c>
      <c r="N228" s="32">
        <f ca="1">IFERROR(IF(AND(MOD(MONTH(N$1)+12-MONTH('Periodische Einnahmen'!$J69),'Periodische Einnahmen'!$I69)=0,N$1&gt;='Periodische Einnahmen'!$J69,N$1&lt;='Periodische Einnahmen'!$F69),'Periodische Einnahmen'!$D69,0),0)</f>
        <v>0</v>
      </c>
      <c r="O228" s="32">
        <f ca="1">IFERROR(IF(AND(MOD(MONTH(O$1)+12-MONTH('Periodische Einnahmen'!$J69),'Periodische Einnahmen'!$I69)=0,O$1&gt;='Periodische Einnahmen'!$J69,O$1&lt;='Periodische Einnahmen'!$F69),'Periodische Einnahmen'!$D69,0),0)</f>
        <v>0</v>
      </c>
      <c r="P228" s="32">
        <f ca="1">IFERROR(IF(AND(MOD(MONTH(P$1)+12-MONTH('Periodische Einnahmen'!$J69),'Periodische Einnahmen'!$I69)=0,P$1&gt;='Periodische Einnahmen'!$J69,P$1&lt;='Periodische Einnahmen'!$F69),'Periodische Einnahmen'!$D69,0),0)</f>
        <v>0</v>
      </c>
      <c r="Q228" s="32">
        <f ca="1">IFERROR(IF(AND(MOD(MONTH(Q$1)+12-MONTH('Periodische Einnahmen'!$J69),'Periodische Einnahmen'!$I69)=0,Q$1&gt;='Periodische Einnahmen'!$J69,Q$1&lt;='Periodische Einnahmen'!$F69),'Periodische Einnahmen'!$D69,0),0)</f>
        <v>0</v>
      </c>
      <c r="R228" s="32">
        <f ca="1">IFERROR(IF(AND(MOD(MONTH(R$1)+12-MONTH('Periodische Einnahmen'!$J69),'Periodische Einnahmen'!$I69)=0,R$1&gt;='Periodische Einnahmen'!$J69,R$1&lt;='Periodische Einnahmen'!$F69),'Periodische Einnahmen'!$D69,0),0)</f>
        <v>0</v>
      </c>
      <c r="S228" s="32">
        <f ca="1">IFERROR(IF(AND(MOD(MONTH(S$1)+12-MONTH('Periodische Einnahmen'!$J69),'Periodische Einnahmen'!$I69)=0,S$1&gt;='Periodische Einnahmen'!$J69,S$1&lt;='Periodische Einnahmen'!$F69),'Periodische Einnahmen'!$D69,0),0)</f>
        <v>0</v>
      </c>
      <c r="T228" s="32">
        <f ca="1">IFERROR(IF(AND(MOD(MONTH(T$1)+12-MONTH('Periodische Einnahmen'!$J69),'Periodische Einnahmen'!$I69)=0,T$1&gt;='Periodische Einnahmen'!$J69,T$1&lt;='Periodische Einnahmen'!$F69),'Periodische Einnahmen'!$D69,0),0)</f>
        <v>0</v>
      </c>
      <c r="U228" s="32">
        <f ca="1">IFERROR(IF(AND(MOD(MONTH(U$1)+12-MONTH('Periodische Einnahmen'!$J69),'Periodische Einnahmen'!$I69)=0,U$1&gt;='Periodische Einnahmen'!$J69,U$1&lt;='Periodische Einnahmen'!$F69),'Periodische Einnahmen'!$D69,0),0)</f>
        <v>0</v>
      </c>
      <c r="V228" s="32">
        <f ca="1">IFERROR(IF(AND(MOD(MONTH(V$1)+12-MONTH('Periodische Einnahmen'!$J69),'Periodische Einnahmen'!$I69)=0,V$1&gt;='Periodische Einnahmen'!$J69,V$1&lt;='Periodische Einnahmen'!$F69),'Periodische Einnahmen'!$D69,0),0)</f>
        <v>0</v>
      </c>
      <c r="W228" s="32">
        <f ca="1">IFERROR(IF(AND(MOD(MONTH(W$1)+12-MONTH('Periodische Einnahmen'!$J69),'Periodische Einnahmen'!$I69)=0,W$1&gt;='Periodische Einnahmen'!$J69,W$1&lt;='Periodische Einnahmen'!$F69),'Periodische Einnahmen'!$D69,0),0)</f>
        <v>0</v>
      </c>
      <c r="X228" s="32">
        <f ca="1">IFERROR(IF(AND(MOD(MONTH(X$1)+12-MONTH('Periodische Einnahmen'!$J69),'Periodische Einnahmen'!$I69)=0,X$1&gt;='Periodische Einnahmen'!$J69,X$1&lt;='Periodische Einnahmen'!$F69),'Periodische Einnahmen'!$D69,0),0)</f>
        <v>0</v>
      </c>
      <c r="Y228" s="32">
        <f ca="1">IFERROR(IF(AND(MOD(MONTH(Y$1)+12-MONTH('Periodische Einnahmen'!$J69),'Periodische Einnahmen'!$I69)=0,Y$1&gt;='Periodische Einnahmen'!$J69,Y$1&lt;='Periodische Einnahmen'!$F69),'Periodische Einnahmen'!$D69,0),0)</f>
        <v>0</v>
      </c>
      <c r="Z228" s="27">
        <f t="shared" ca="1" si="28"/>
        <v>0</v>
      </c>
      <c r="AA228" s="28">
        <f t="shared" ca="1" si="29"/>
        <v>0</v>
      </c>
    </row>
    <row r="229" spans="1:28">
      <c r="A229" s="31" t="str">
        <f>IF('Periodische Einnahmen'!A70&lt;&gt;"",'Periodische Einnahmen'!A70&amp;" ("&amp;'Periodische Einnahmen'!C70&amp;" "&amp;TEXT('Periodische Einnahmen'!D70,"0.00")&amp;" ab "&amp;TEXT('Periodische Einnahmen'!E70,"MMM/JJJJ")&amp;")","")</f>
        <v/>
      </c>
      <c r="B229" s="32">
        <f ca="1">IFERROR(IF(AND(MOD(MONTH(B$1)+12-MONTH('Periodische Einnahmen'!$J70),'Periodische Einnahmen'!$I70)=0,B$1&gt;='Periodische Einnahmen'!$J70,B$1&lt;='Periodische Einnahmen'!$F70),'Periodische Einnahmen'!$D70,0),0)</f>
        <v>0</v>
      </c>
      <c r="C229" s="32">
        <f ca="1">IFERROR(IF(AND(MOD(MONTH(C$1)+12-MONTH('Periodische Einnahmen'!$J70),'Periodische Einnahmen'!$I70)=0,C$1&gt;='Periodische Einnahmen'!$J70,C$1&lt;='Periodische Einnahmen'!$F70),'Periodische Einnahmen'!$D70,0),0)</f>
        <v>0</v>
      </c>
      <c r="D229" s="32">
        <f ca="1">IFERROR(IF(AND(MOD(MONTH(D$1)+12-MONTH('Periodische Einnahmen'!$J70),'Periodische Einnahmen'!$I70)=0,D$1&gt;='Periodische Einnahmen'!$J70,D$1&lt;='Periodische Einnahmen'!$F70),'Periodische Einnahmen'!$D70,0),0)</f>
        <v>0</v>
      </c>
      <c r="E229" s="32">
        <f ca="1">IFERROR(IF(AND(MOD(MONTH(E$1)+12-MONTH('Periodische Einnahmen'!$J70),'Periodische Einnahmen'!$I70)=0,E$1&gt;='Periodische Einnahmen'!$J70,E$1&lt;='Periodische Einnahmen'!$F70),'Periodische Einnahmen'!$D70,0),0)</f>
        <v>0</v>
      </c>
      <c r="F229" s="32">
        <f ca="1">IFERROR(IF(AND(MOD(MONTH(F$1)+12-MONTH('Periodische Einnahmen'!$J70),'Periodische Einnahmen'!$I70)=0,F$1&gt;='Periodische Einnahmen'!$J70,F$1&lt;='Periodische Einnahmen'!$F70),'Periodische Einnahmen'!$D70,0),0)</f>
        <v>0</v>
      </c>
      <c r="G229" s="32">
        <f ca="1">IFERROR(IF(AND(MOD(MONTH(G$1)+12-MONTH('Periodische Einnahmen'!$J70),'Periodische Einnahmen'!$I70)=0,G$1&gt;='Periodische Einnahmen'!$J70,G$1&lt;='Periodische Einnahmen'!$F70),'Periodische Einnahmen'!$D70,0),0)</f>
        <v>0</v>
      </c>
      <c r="H229" s="32">
        <f ca="1">IFERROR(IF(AND(MOD(MONTH(H$1)+12-MONTH('Periodische Einnahmen'!$J70),'Periodische Einnahmen'!$I70)=0,H$1&gt;='Periodische Einnahmen'!$J70,H$1&lt;='Periodische Einnahmen'!$F70),'Periodische Einnahmen'!$D70,0),0)</f>
        <v>0</v>
      </c>
      <c r="I229" s="32">
        <f ca="1">IFERROR(IF(AND(MOD(MONTH(I$1)+12-MONTH('Periodische Einnahmen'!$J70),'Periodische Einnahmen'!$I70)=0,I$1&gt;='Periodische Einnahmen'!$J70,I$1&lt;='Periodische Einnahmen'!$F70),'Periodische Einnahmen'!$D70,0),0)</f>
        <v>0</v>
      </c>
      <c r="J229" s="32">
        <f ca="1">IFERROR(IF(AND(MOD(MONTH(J$1)+12-MONTH('Periodische Einnahmen'!$J70),'Periodische Einnahmen'!$I70)=0,J$1&gt;='Periodische Einnahmen'!$J70,J$1&lt;='Periodische Einnahmen'!$F70),'Periodische Einnahmen'!$D70,0),0)</f>
        <v>0</v>
      </c>
      <c r="K229" s="32">
        <f ca="1">IFERROR(IF(AND(MOD(MONTH(K$1)+12-MONTH('Periodische Einnahmen'!$J70),'Periodische Einnahmen'!$I70)=0,K$1&gt;='Periodische Einnahmen'!$J70,K$1&lt;='Periodische Einnahmen'!$F70),'Periodische Einnahmen'!$D70,0),0)</f>
        <v>0</v>
      </c>
      <c r="L229" s="32">
        <f ca="1">IFERROR(IF(AND(MOD(MONTH(L$1)+12-MONTH('Periodische Einnahmen'!$J70),'Periodische Einnahmen'!$I70)=0,L$1&gt;='Periodische Einnahmen'!$J70,L$1&lt;='Periodische Einnahmen'!$F70),'Periodische Einnahmen'!$D70,0),0)</f>
        <v>0</v>
      </c>
      <c r="M229" s="32">
        <f ca="1">IFERROR(IF(AND(MOD(MONTH(M$1)+12-MONTH('Periodische Einnahmen'!$J70),'Periodische Einnahmen'!$I70)=0,M$1&gt;='Periodische Einnahmen'!$J70,M$1&lt;='Periodische Einnahmen'!$F70),'Periodische Einnahmen'!$D70,0),0)</f>
        <v>0</v>
      </c>
      <c r="N229" s="32">
        <f ca="1">IFERROR(IF(AND(MOD(MONTH(N$1)+12-MONTH('Periodische Einnahmen'!$J70),'Periodische Einnahmen'!$I70)=0,N$1&gt;='Periodische Einnahmen'!$J70,N$1&lt;='Periodische Einnahmen'!$F70),'Periodische Einnahmen'!$D70,0),0)</f>
        <v>0</v>
      </c>
      <c r="O229" s="32">
        <f ca="1">IFERROR(IF(AND(MOD(MONTH(O$1)+12-MONTH('Periodische Einnahmen'!$J70),'Periodische Einnahmen'!$I70)=0,O$1&gt;='Periodische Einnahmen'!$J70,O$1&lt;='Periodische Einnahmen'!$F70),'Periodische Einnahmen'!$D70,0),0)</f>
        <v>0</v>
      </c>
      <c r="P229" s="32">
        <f ca="1">IFERROR(IF(AND(MOD(MONTH(P$1)+12-MONTH('Periodische Einnahmen'!$J70),'Periodische Einnahmen'!$I70)=0,P$1&gt;='Periodische Einnahmen'!$J70,P$1&lt;='Periodische Einnahmen'!$F70),'Periodische Einnahmen'!$D70,0),0)</f>
        <v>0</v>
      </c>
      <c r="Q229" s="32">
        <f ca="1">IFERROR(IF(AND(MOD(MONTH(Q$1)+12-MONTH('Periodische Einnahmen'!$J70),'Periodische Einnahmen'!$I70)=0,Q$1&gt;='Periodische Einnahmen'!$J70,Q$1&lt;='Periodische Einnahmen'!$F70),'Periodische Einnahmen'!$D70,0),0)</f>
        <v>0</v>
      </c>
      <c r="R229" s="32">
        <f ca="1">IFERROR(IF(AND(MOD(MONTH(R$1)+12-MONTH('Periodische Einnahmen'!$J70),'Periodische Einnahmen'!$I70)=0,R$1&gt;='Periodische Einnahmen'!$J70,R$1&lt;='Periodische Einnahmen'!$F70),'Periodische Einnahmen'!$D70,0),0)</f>
        <v>0</v>
      </c>
      <c r="S229" s="32">
        <f ca="1">IFERROR(IF(AND(MOD(MONTH(S$1)+12-MONTH('Periodische Einnahmen'!$J70),'Periodische Einnahmen'!$I70)=0,S$1&gt;='Periodische Einnahmen'!$J70,S$1&lt;='Periodische Einnahmen'!$F70),'Periodische Einnahmen'!$D70,0),0)</f>
        <v>0</v>
      </c>
      <c r="T229" s="32">
        <f ca="1">IFERROR(IF(AND(MOD(MONTH(T$1)+12-MONTH('Periodische Einnahmen'!$J70),'Periodische Einnahmen'!$I70)=0,T$1&gt;='Periodische Einnahmen'!$J70,T$1&lt;='Periodische Einnahmen'!$F70),'Periodische Einnahmen'!$D70,0),0)</f>
        <v>0</v>
      </c>
      <c r="U229" s="32">
        <f ca="1">IFERROR(IF(AND(MOD(MONTH(U$1)+12-MONTH('Periodische Einnahmen'!$J70),'Periodische Einnahmen'!$I70)=0,U$1&gt;='Periodische Einnahmen'!$J70,U$1&lt;='Periodische Einnahmen'!$F70),'Periodische Einnahmen'!$D70,0),0)</f>
        <v>0</v>
      </c>
      <c r="V229" s="32">
        <f ca="1">IFERROR(IF(AND(MOD(MONTH(V$1)+12-MONTH('Periodische Einnahmen'!$J70),'Periodische Einnahmen'!$I70)=0,V$1&gt;='Periodische Einnahmen'!$J70,V$1&lt;='Periodische Einnahmen'!$F70),'Periodische Einnahmen'!$D70,0),0)</f>
        <v>0</v>
      </c>
      <c r="W229" s="32">
        <f ca="1">IFERROR(IF(AND(MOD(MONTH(W$1)+12-MONTH('Periodische Einnahmen'!$J70),'Periodische Einnahmen'!$I70)=0,W$1&gt;='Periodische Einnahmen'!$J70,W$1&lt;='Periodische Einnahmen'!$F70),'Periodische Einnahmen'!$D70,0),0)</f>
        <v>0</v>
      </c>
      <c r="X229" s="32">
        <f ca="1">IFERROR(IF(AND(MOD(MONTH(X$1)+12-MONTH('Periodische Einnahmen'!$J70),'Periodische Einnahmen'!$I70)=0,X$1&gt;='Periodische Einnahmen'!$J70,X$1&lt;='Periodische Einnahmen'!$F70),'Periodische Einnahmen'!$D70,0),0)</f>
        <v>0</v>
      </c>
      <c r="Y229" s="32">
        <f ca="1">IFERROR(IF(AND(MOD(MONTH(Y$1)+12-MONTH('Periodische Einnahmen'!$J70),'Periodische Einnahmen'!$I70)=0,Y$1&gt;='Periodische Einnahmen'!$J70,Y$1&lt;='Periodische Einnahmen'!$F70),'Periodische Einnahmen'!$D70,0),0)</f>
        <v>0</v>
      </c>
      <c r="Z229" s="27">
        <f t="shared" ca="1" si="28"/>
        <v>0</v>
      </c>
      <c r="AA229" s="28">
        <f t="shared" ca="1" si="29"/>
        <v>0</v>
      </c>
    </row>
    <row r="230" spans="1:28">
      <c r="A230" s="31" t="str">
        <f>IF('Periodische Einnahmen'!A71&lt;&gt;"",'Periodische Einnahmen'!A71&amp;" ("&amp;'Periodische Einnahmen'!C71&amp;" "&amp;TEXT('Periodische Einnahmen'!D71,"0.00")&amp;" ab "&amp;TEXT('Periodische Einnahmen'!E71,"MMM/JJJJ")&amp;")","")</f>
        <v/>
      </c>
      <c r="B230" s="32">
        <f ca="1">IFERROR(IF(AND(MOD(MONTH(B$1)+12-MONTH('Periodische Einnahmen'!$J71),'Periodische Einnahmen'!$I71)=0,B$1&gt;='Periodische Einnahmen'!$J71,B$1&lt;='Periodische Einnahmen'!$F71),'Periodische Einnahmen'!$D71,0),0)</f>
        <v>0</v>
      </c>
      <c r="C230" s="32">
        <f ca="1">IFERROR(IF(AND(MOD(MONTH(C$1)+12-MONTH('Periodische Einnahmen'!$J71),'Periodische Einnahmen'!$I71)=0,C$1&gt;='Periodische Einnahmen'!$J71,C$1&lt;='Periodische Einnahmen'!$F71),'Periodische Einnahmen'!$D71,0),0)</f>
        <v>0</v>
      </c>
      <c r="D230" s="32">
        <f ca="1">IFERROR(IF(AND(MOD(MONTH(D$1)+12-MONTH('Periodische Einnahmen'!$J71),'Periodische Einnahmen'!$I71)=0,D$1&gt;='Periodische Einnahmen'!$J71,D$1&lt;='Periodische Einnahmen'!$F71),'Periodische Einnahmen'!$D71,0),0)</f>
        <v>0</v>
      </c>
      <c r="E230" s="32">
        <f ca="1">IFERROR(IF(AND(MOD(MONTH(E$1)+12-MONTH('Periodische Einnahmen'!$J71),'Periodische Einnahmen'!$I71)=0,E$1&gt;='Periodische Einnahmen'!$J71,E$1&lt;='Periodische Einnahmen'!$F71),'Periodische Einnahmen'!$D71,0),0)</f>
        <v>0</v>
      </c>
      <c r="F230" s="32">
        <f ca="1">IFERROR(IF(AND(MOD(MONTH(F$1)+12-MONTH('Periodische Einnahmen'!$J71),'Periodische Einnahmen'!$I71)=0,F$1&gt;='Periodische Einnahmen'!$J71,F$1&lt;='Periodische Einnahmen'!$F71),'Periodische Einnahmen'!$D71,0),0)</f>
        <v>0</v>
      </c>
      <c r="G230" s="32">
        <f ca="1">IFERROR(IF(AND(MOD(MONTH(G$1)+12-MONTH('Periodische Einnahmen'!$J71),'Periodische Einnahmen'!$I71)=0,G$1&gt;='Periodische Einnahmen'!$J71,G$1&lt;='Periodische Einnahmen'!$F71),'Periodische Einnahmen'!$D71,0),0)</f>
        <v>0</v>
      </c>
      <c r="H230" s="32">
        <f ca="1">IFERROR(IF(AND(MOD(MONTH(H$1)+12-MONTH('Periodische Einnahmen'!$J71),'Periodische Einnahmen'!$I71)=0,H$1&gt;='Periodische Einnahmen'!$J71,H$1&lt;='Periodische Einnahmen'!$F71),'Periodische Einnahmen'!$D71,0),0)</f>
        <v>0</v>
      </c>
      <c r="I230" s="32">
        <f ca="1">IFERROR(IF(AND(MOD(MONTH(I$1)+12-MONTH('Periodische Einnahmen'!$J71),'Periodische Einnahmen'!$I71)=0,I$1&gt;='Periodische Einnahmen'!$J71,I$1&lt;='Periodische Einnahmen'!$F71),'Periodische Einnahmen'!$D71,0),0)</f>
        <v>0</v>
      </c>
      <c r="J230" s="32">
        <f ca="1">IFERROR(IF(AND(MOD(MONTH(J$1)+12-MONTH('Periodische Einnahmen'!$J71),'Periodische Einnahmen'!$I71)=0,J$1&gt;='Periodische Einnahmen'!$J71,J$1&lt;='Periodische Einnahmen'!$F71),'Periodische Einnahmen'!$D71,0),0)</f>
        <v>0</v>
      </c>
      <c r="K230" s="32">
        <f ca="1">IFERROR(IF(AND(MOD(MONTH(K$1)+12-MONTH('Periodische Einnahmen'!$J71),'Periodische Einnahmen'!$I71)=0,K$1&gt;='Periodische Einnahmen'!$J71,K$1&lt;='Periodische Einnahmen'!$F71),'Periodische Einnahmen'!$D71,0),0)</f>
        <v>0</v>
      </c>
      <c r="L230" s="32">
        <f ca="1">IFERROR(IF(AND(MOD(MONTH(L$1)+12-MONTH('Periodische Einnahmen'!$J71),'Periodische Einnahmen'!$I71)=0,L$1&gt;='Periodische Einnahmen'!$J71,L$1&lt;='Periodische Einnahmen'!$F71),'Periodische Einnahmen'!$D71,0),0)</f>
        <v>0</v>
      </c>
      <c r="M230" s="32">
        <f ca="1">IFERROR(IF(AND(MOD(MONTH(M$1)+12-MONTH('Periodische Einnahmen'!$J71),'Periodische Einnahmen'!$I71)=0,M$1&gt;='Periodische Einnahmen'!$J71,M$1&lt;='Periodische Einnahmen'!$F71),'Periodische Einnahmen'!$D71,0),0)</f>
        <v>0</v>
      </c>
      <c r="N230" s="32">
        <f ca="1">IFERROR(IF(AND(MOD(MONTH(N$1)+12-MONTH('Periodische Einnahmen'!$J71),'Periodische Einnahmen'!$I71)=0,N$1&gt;='Periodische Einnahmen'!$J71,N$1&lt;='Periodische Einnahmen'!$F71),'Periodische Einnahmen'!$D71,0),0)</f>
        <v>0</v>
      </c>
      <c r="O230" s="32">
        <f ca="1">IFERROR(IF(AND(MOD(MONTH(O$1)+12-MONTH('Periodische Einnahmen'!$J71),'Periodische Einnahmen'!$I71)=0,O$1&gt;='Periodische Einnahmen'!$J71,O$1&lt;='Periodische Einnahmen'!$F71),'Periodische Einnahmen'!$D71,0),0)</f>
        <v>0</v>
      </c>
      <c r="P230" s="32">
        <f ca="1">IFERROR(IF(AND(MOD(MONTH(P$1)+12-MONTH('Periodische Einnahmen'!$J71),'Periodische Einnahmen'!$I71)=0,P$1&gt;='Periodische Einnahmen'!$J71,P$1&lt;='Periodische Einnahmen'!$F71),'Periodische Einnahmen'!$D71,0),0)</f>
        <v>0</v>
      </c>
      <c r="Q230" s="32">
        <f ca="1">IFERROR(IF(AND(MOD(MONTH(Q$1)+12-MONTH('Periodische Einnahmen'!$J71),'Periodische Einnahmen'!$I71)=0,Q$1&gt;='Periodische Einnahmen'!$J71,Q$1&lt;='Periodische Einnahmen'!$F71),'Periodische Einnahmen'!$D71,0),0)</f>
        <v>0</v>
      </c>
      <c r="R230" s="32">
        <f ca="1">IFERROR(IF(AND(MOD(MONTH(R$1)+12-MONTH('Periodische Einnahmen'!$J71),'Periodische Einnahmen'!$I71)=0,R$1&gt;='Periodische Einnahmen'!$J71,R$1&lt;='Periodische Einnahmen'!$F71),'Periodische Einnahmen'!$D71,0),0)</f>
        <v>0</v>
      </c>
      <c r="S230" s="32">
        <f ca="1">IFERROR(IF(AND(MOD(MONTH(S$1)+12-MONTH('Periodische Einnahmen'!$J71),'Periodische Einnahmen'!$I71)=0,S$1&gt;='Periodische Einnahmen'!$J71,S$1&lt;='Periodische Einnahmen'!$F71),'Periodische Einnahmen'!$D71,0),0)</f>
        <v>0</v>
      </c>
      <c r="T230" s="32">
        <f ca="1">IFERROR(IF(AND(MOD(MONTH(T$1)+12-MONTH('Periodische Einnahmen'!$J71),'Periodische Einnahmen'!$I71)=0,T$1&gt;='Periodische Einnahmen'!$J71,T$1&lt;='Periodische Einnahmen'!$F71),'Periodische Einnahmen'!$D71,0),0)</f>
        <v>0</v>
      </c>
      <c r="U230" s="32">
        <f ca="1">IFERROR(IF(AND(MOD(MONTH(U$1)+12-MONTH('Periodische Einnahmen'!$J71),'Periodische Einnahmen'!$I71)=0,U$1&gt;='Periodische Einnahmen'!$J71,U$1&lt;='Periodische Einnahmen'!$F71),'Periodische Einnahmen'!$D71,0),0)</f>
        <v>0</v>
      </c>
      <c r="V230" s="32">
        <f ca="1">IFERROR(IF(AND(MOD(MONTH(V$1)+12-MONTH('Periodische Einnahmen'!$J71),'Periodische Einnahmen'!$I71)=0,V$1&gt;='Periodische Einnahmen'!$J71,V$1&lt;='Periodische Einnahmen'!$F71),'Periodische Einnahmen'!$D71,0),0)</f>
        <v>0</v>
      </c>
      <c r="W230" s="32">
        <f ca="1">IFERROR(IF(AND(MOD(MONTH(W$1)+12-MONTH('Periodische Einnahmen'!$J71),'Periodische Einnahmen'!$I71)=0,W$1&gt;='Periodische Einnahmen'!$J71,W$1&lt;='Periodische Einnahmen'!$F71),'Periodische Einnahmen'!$D71,0),0)</f>
        <v>0</v>
      </c>
      <c r="X230" s="32">
        <f ca="1">IFERROR(IF(AND(MOD(MONTH(X$1)+12-MONTH('Periodische Einnahmen'!$J71),'Periodische Einnahmen'!$I71)=0,X$1&gt;='Periodische Einnahmen'!$J71,X$1&lt;='Periodische Einnahmen'!$F71),'Periodische Einnahmen'!$D71,0),0)</f>
        <v>0</v>
      </c>
      <c r="Y230" s="32">
        <f ca="1">IFERROR(IF(AND(MOD(MONTH(Y$1)+12-MONTH('Periodische Einnahmen'!$J71),'Periodische Einnahmen'!$I71)=0,Y$1&gt;='Periodische Einnahmen'!$J71,Y$1&lt;='Periodische Einnahmen'!$F71),'Periodische Einnahmen'!$D71,0),0)</f>
        <v>0</v>
      </c>
      <c r="Z230" s="27">
        <f t="shared" ca="1" si="28"/>
        <v>0</v>
      </c>
      <c r="AA230" s="28">
        <f t="shared" ca="1" si="29"/>
        <v>0</v>
      </c>
    </row>
    <row r="231" spans="1:28" ht="17" thickBot="1">
      <c r="A231" s="33"/>
      <c r="B231" s="34">
        <f t="shared" ref="B231:Z231" ca="1" si="30">SUM(B161:B230)</f>
        <v>0</v>
      </c>
      <c r="C231" s="34">
        <f t="shared" ca="1" si="30"/>
        <v>500</v>
      </c>
      <c r="D231" s="34">
        <f t="shared" ca="1" si="30"/>
        <v>0</v>
      </c>
      <c r="E231" s="34">
        <f t="shared" ca="1" si="30"/>
        <v>0</v>
      </c>
      <c r="F231" s="34">
        <f t="shared" ca="1" si="30"/>
        <v>500</v>
      </c>
      <c r="G231" s="34">
        <f t="shared" ca="1" si="30"/>
        <v>0</v>
      </c>
      <c r="H231" s="34">
        <f t="shared" ca="1" si="30"/>
        <v>0</v>
      </c>
      <c r="I231" s="34">
        <f t="shared" ca="1" si="30"/>
        <v>500</v>
      </c>
      <c r="J231" s="34">
        <f t="shared" ca="1" si="30"/>
        <v>0</v>
      </c>
      <c r="K231" s="34">
        <f t="shared" ca="1" si="30"/>
        <v>0</v>
      </c>
      <c r="L231" s="34">
        <f t="shared" ca="1" si="30"/>
        <v>500</v>
      </c>
      <c r="M231" s="34">
        <f t="shared" ca="1" si="30"/>
        <v>0</v>
      </c>
      <c r="N231" s="34">
        <f t="shared" ca="1" si="30"/>
        <v>0</v>
      </c>
      <c r="O231" s="34">
        <f t="shared" ca="1" si="30"/>
        <v>500</v>
      </c>
      <c r="P231" s="34">
        <f t="shared" ca="1" si="30"/>
        <v>0</v>
      </c>
      <c r="Q231" s="34">
        <f t="shared" ca="1" si="30"/>
        <v>0</v>
      </c>
      <c r="R231" s="34">
        <f t="shared" ca="1" si="30"/>
        <v>500</v>
      </c>
      <c r="S231" s="34">
        <f t="shared" ca="1" si="30"/>
        <v>0</v>
      </c>
      <c r="T231" s="34">
        <f t="shared" ca="1" si="30"/>
        <v>0</v>
      </c>
      <c r="U231" s="34">
        <f t="shared" ca="1" si="30"/>
        <v>500</v>
      </c>
      <c r="V231" s="34">
        <f t="shared" ca="1" si="30"/>
        <v>0</v>
      </c>
      <c r="W231" s="34">
        <f t="shared" ca="1" si="30"/>
        <v>0</v>
      </c>
      <c r="X231" s="34">
        <f t="shared" ca="1" si="30"/>
        <v>500</v>
      </c>
      <c r="Y231" s="34">
        <f t="shared" ca="1" si="30"/>
        <v>0</v>
      </c>
      <c r="Z231" s="35">
        <f t="shared" ca="1" si="30"/>
        <v>4000</v>
      </c>
      <c r="AA231" s="36">
        <f t="shared" ref="AA231" ca="1" si="31">Z231/COUNT(B$1:Y$1)</f>
        <v>166.66666666666666</v>
      </c>
      <c r="AB231" s="138">
        <f ca="1">SUM(Z161:Z230)-SUM(B231:Y231)</f>
        <v>0</v>
      </c>
    </row>
    <row r="232" spans="1:28" ht="17" thickTop="1">
      <c r="A232" s="37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8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8">
      <c r="A234" s="20" t="str">
        <f ca="1">"Mehrwertsteuer (Periodische Einnahmen) - Liquiditätsplan "&amp;TEXT(B$1,"MM/JJJJ")&amp;" - "&amp;TEXT(Y$1,"MM/JJJJ")</f>
        <v>Mehrwertsteuer (Periodische Einnahmen) - Liquiditätsplan 06/2020 - 05/2022</v>
      </c>
      <c r="B234" s="21">
        <f t="shared" ref="B234:Y234" ca="1" si="32">B1</f>
        <v>43983</v>
      </c>
      <c r="C234" s="21">
        <f t="shared" ca="1" si="32"/>
        <v>44013</v>
      </c>
      <c r="D234" s="21">
        <f t="shared" ca="1" si="32"/>
        <v>44044</v>
      </c>
      <c r="E234" s="21">
        <f t="shared" ca="1" si="32"/>
        <v>44075</v>
      </c>
      <c r="F234" s="21">
        <f t="shared" ca="1" si="32"/>
        <v>44105</v>
      </c>
      <c r="G234" s="21">
        <f t="shared" ca="1" si="32"/>
        <v>44136</v>
      </c>
      <c r="H234" s="21">
        <f t="shared" ca="1" si="32"/>
        <v>44166</v>
      </c>
      <c r="I234" s="21">
        <f t="shared" ca="1" si="32"/>
        <v>44197</v>
      </c>
      <c r="J234" s="21">
        <f t="shared" ca="1" si="32"/>
        <v>44228</v>
      </c>
      <c r="K234" s="21">
        <f t="shared" ca="1" si="32"/>
        <v>44256</v>
      </c>
      <c r="L234" s="21">
        <f t="shared" ca="1" si="32"/>
        <v>44287</v>
      </c>
      <c r="M234" s="21">
        <f t="shared" ca="1" si="32"/>
        <v>44317</v>
      </c>
      <c r="N234" s="21">
        <f t="shared" ca="1" si="32"/>
        <v>44348</v>
      </c>
      <c r="O234" s="21">
        <f t="shared" ca="1" si="32"/>
        <v>44378</v>
      </c>
      <c r="P234" s="21">
        <f t="shared" ca="1" si="32"/>
        <v>44409</v>
      </c>
      <c r="Q234" s="21">
        <f t="shared" ca="1" si="32"/>
        <v>44440</v>
      </c>
      <c r="R234" s="21">
        <f t="shared" ca="1" si="32"/>
        <v>44470</v>
      </c>
      <c r="S234" s="21">
        <f t="shared" ca="1" si="32"/>
        <v>44501</v>
      </c>
      <c r="T234" s="21">
        <f t="shared" ca="1" si="32"/>
        <v>44531</v>
      </c>
      <c r="U234" s="21">
        <f t="shared" ca="1" si="32"/>
        <v>44562</v>
      </c>
      <c r="V234" s="21">
        <f t="shared" ca="1" si="32"/>
        <v>44593</v>
      </c>
      <c r="W234" s="21">
        <f t="shared" ca="1" si="32"/>
        <v>44621</v>
      </c>
      <c r="X234" s="21">
        <f t="shared" ca="1" si="32"/>
        <v>44652</v>
      </c>
      <c r="Y234" s="21">
        <f t="shared" ca="1" si="32"/>
        <v>44682</v>
      </c>
      <c r="Z234" s="23" t="str">
        <f t="shared" ref="Z234:AA234" si="33">Z$1</f>
        <v>Summe</v>
      </c>
      <c r="AA234" s="23" t="str">
        <f t="shared" si="33"/>
        <v>Monatlich</v>
      </c>
    </row>
    <row r="235" spans="1:28">
      <c r="A235" s="31" t="str">
        <f>A161</f>
        <v>Mieteinkünfte Untervermietung Büro (Quartalsweise 500.00 ab Jan/2020)</v>
      </c>
      <c r="B235" s="32">
        <f ca="1">IF(B161&gt;0,'Periodische Einnahmen'!$K2,0)</f>
        <v>0</v>
      </c>
      <c r="C235" s="32" t="str">
        <f ca="1">IF(C161&gt;0,'Periodische Einnahmen'!$K2,0)</f>
        <v/>
      </c>
      <c r="D235" s="32">
        <f ca="1">IF(D161&gt;0,'Periodische Einnahmen'!$K2,0)</f>
        <v>0</v>
      </c>
      <c r="E235" s="32">
        <f ca="1">IF(E161&gt;0,'Periodische Einnahmen'!$K2,0)</f>
        <v>0</v>
      </c>
      <c r="F235" s="32" t="str">
        <f ca="1">IF(F161&gt;0,'Periodische Einnahmen'!$K2,0)</f>
        <v/>
      </c>
      <c r="G235" s="32">
        <f ca="1">IF(G161&gt;0,'Periodische Einnahmen'!$K2,0)</f>
        <v>0</v>
      </c>
      <c r="H235" s="32">
        <f ca="1">IF(H161&gt;0,'Periodische Einnahmen'!$K2,0)</f>
        <v>0</v>
      </c>
      <c r="I235" s="32" t="str">
        <f ca="1">IF(I161&gt;0,'Periodische Einnahmen'!$K2,0)</f>
        <v/>
      </c>
      <c r="J235" s="32">
        <f ca="1">IF(J161&gt;0,'Periodische Einnahmen'!$K2,0)</f>
        <v>0</v>
      </c>
      <c r="K235" s="32">
        <f ca="1">IF(K161&gt;0,'Periodische Einnahmen'!$K2,0)</f>
        <v>0</v>
      </c>
      <c r="L235" s="32" t="str">
        <f ca="1">IF(L161&gt;0,'Periodische Einnahmen'!$K2,0)</f>
        <v/>
      </c>
      <c r="M235" s="32">
        <f ca="1">IF(M161&gt;0,'Periodische Einnahmen'!$K2,0)</f>
        <v>0</v>
      </c>
      <c r="N235" s="32">
        <f ca="1">IF(N161&gt;0,'Periodische Einnahmen'!$K2,0)</f>
        <v>0</v>
      </c>
      <c r="O235" s="32" t="str">
        <f ca="1">IF(O161&gt;0,'Periodische Einnahmen'!$K2,0)</f>
        <v/>
      </c>
      <c r="P235" s="32">
        <f ca="1">IF(P161&gt;0,'Periodische Einnahmen'!$K2,0)</f>
        <v>0</v>
      </c>
      <c r="Q235" s="32">
        <f ca="1">IF(Q161&gt;0,'Periodische Einnahmen'!$K2,0)</f>
        <v>0</v>
      </c>
      <c r="R235" s="32" t="str">
        <f ca="1">IF(R161&gt;0,'Periodische Einnahmen'!$K2,0)</f>
        <v/>
      </c>
      <c r="S235" s="32">
        <f ca="1">IF(S161&gt;0,'Periodische Einnahmen'!$K2,0)</f>
        <v>0</v>
      </c>
      <c r="T235" s="32">
        <f ca="1">IF(T161&gt;0,'Periodische Einnahmen'!$K2,0)</f>
        <v>0</v>
      </c>
      <c r="U235" s="32" t="str">
        <f ca="1">IF(U161&gt;0,'Periodische Einnahmen'!$K2,0)</f>
        <v/>
      </c>
      <c r="V235" s="32">
        <f ca="1">IF(V161&gt;0,'Periodische Einnahmen'!$K2,0)</f>
        <v>0</v>
      </c>
      <c r="W235" s="32">
        <f ca="1">IF(W161&gt;0,'Periodische Einnahmen'!$K2,0)</f>
        <v>0</v>
      </c>
      <c r="X235" s="32" t="str">
        <f ca="1">IF(X161&gt;0,'Periodische Einnahmen'!$K2,0)</f>
        <v/>
      </c>
      <c r="Y235" s="32">
        <f ca="1">IF(Y161&gt;0,'Periodische Einnahmen'!$K2,0)</f>
        <v>0</v>
      </c>
      <c r="Z235" s="27">
        <f t="shared" ref="Z235" ca="1" si="34">SUM(B235:Y235)</f>
        <v>0</v>
      </c>
      <c r="AA235" s="28">
        <f t="shared" ref="AA235" ca="1" si="35">Z235/COUNT(B$1:Y$1)</f>
        <v>0</v>
      </c>
    </row>
    <row r="236" spans="1:28">
      <c r="A236" s="31" t="str">
        <f t="shared" ref="A236:A299" si="36">A162</f>
        <v/>
      </c>
      <c r="B236" s="32">
        <f ca="1">IF(B162&gt;0,'Periodische Einnahmen'!$K3,0)</f>
        <v>0</v>
      </c>
      <c r="C236" s="32">
        <f ca="1">IF(C162&gt;0,'Periodische Einnahmen'!$K3,0)</f>
        <v>0</v>
      </c>
      <c r="D236" s="32">
        <f ca="1">IF(D162&gt;0,'Periodische Einnahmen'!$K3,0)</f>
        <v>0</v>
      </c>
      <c r="E236" s="32">
        <f ca="1">IF(E162&gt;0,'Periodische Einnahmen'!$K3,0)</f>
        <v>0</v>
      </c>
      <c r="F236" s="32">
        <f ca="1">IF(F162&gt;0,'Periodische Einnahmen'!$K3,0)</f>
        <v>0</v>
      </c>
      <c r="G236" s="32">
        <f ca="1">IF(G162&gt;0,'Periodische Einnahmen'!$K3,0)</f>
        <v>0</v>
      </c>
      <c r="H236" s="32">
        <f ca="1">IF(H162&gt;0,'Periodische Einnahmen'!$K3,0)</f>
        <v>0</v>
      </c>
      <c r="I236" s="32">
        <f ca="1">IF(I162&gt;0,'Periodische Einnahmen'!$K3,0)</f>
        <v>0</v>
      </c>
      <c r="J236" s="32">
        <f ca="1">IF(J162&gt;0,'Periodische Einnahmen'!$K3,0)</f>
        <v>0</v>
      </c>
      <c r="K236" s="32">
        <f ca="1">IF(K162&gt;0,'Periodische Einnahmen'!$K3,0)</f>
        <v>0</v>
      </c>
      <c r="L236" s="32">
        <f ca="1">IF(L162&gt;0,'Periodische Einnahmen'!$K3,0)</f>
        <v>0</v>
      </c>
      <c r="M236" s="32">
        <f ca="1">IF(M162&gt;0,'Periodische Einnahmen'!$K3,0)</f>
        <v>0</v>
      </c>
      <c r="N236" s="32">
        <f ca="1">IF(N162&gt;0,'Periodische Einnahmen'!$K3,0)</f>
        <v>0</v>
      </c>
      <c r="O236" s="32">
        <f ca="1">IF(O162&gt;0,'Periodische Einnahmen'!$K3,0)</f>
        <v>0</v>
      </c>
      <c r="P236" s="32">
        <f ca="1">IF(P162&gt;0,'Periodische Einnahmen'!$K3,0)</f>
        <v>0</v>
      </c>
      <c r="Q236" s="32">
        <f ca="1">IF(Q162&gt;0,'Periodische Einnahmen'!$K3,0)</f>
        <v>0</v>
      </c>
      <c r="R236" s="32">
        <f ca="1">IF(R162&gt;0,'Periodische Einnahmen'!$K3,0)</f>
        <v>0</v>
      </c>
      <c r="S236" s="32">
        <f ca="1">IF(S162&gt;0,'Periodische Einnahmen'!$K3,0)</f>
        <v>0</v>
      </c>
      <c r="T236" s="32">
        <f ca="1">IF(T162&gt;0,'Periodische Einnahmen'!$K3,0)</f>
        <v>0</v>
      </c>
      <c r="U236" s="32">
        <f ca="1">IF(U162&gt;0,'Periodische Einnahmen'!$K3,0)</f>
        <v>0</v>
      </c>
      <c r="V236" s="32">
        <f ca="1">IF(V162&gt;0,'Periodische Einnahmen'!$K3,0)</f>
        <v>0</v>
      </c>
      <c r="W236" s="32">
        <f ca="1">IF(W162&gt;0,'Periodische Einnahmen'!$K3,0)</f>
        <v>0</v>
      </c>
      <c r="X236" s="32">
        <f ca="1">IF(X162&gt;0,'Periodische Einnahmen'!$K3,0)</f>
        <v>0</v>
      </c>
      <c r="Y236" s="32">
        <f ca="1">IF(Y162&gt;0,'Periodische Einnahmen'!$K3,0)</f>
        <v>0</v>
      </c>
      <c r="Z236" s="27">
        <f t="shared" ref="Z236:Z299" ca="1" si="37">SUM(B236:Y236)</f>
        <v>0</v>
      </c>
      <c r="AA236" s="28">
        <f t="shared" ref="AA236:AA299" ca="1" si="38">Z236/COUNT(B$1:Y$1)</f>
        <v>0</v>
      </c>
    </row>
    <row r="237" spans="1:28">
      <c r="A237" s="31" t="str">
        <f t="shared" si="36"/>
        <v/>
      </c>
      <c r="B237" s="32">
        <f ca="1">IF(B163&gt;0,'Periodische Einnahmen'!$K4,0)</f>
        <v>0</v>
      </c>
      <c r="C237" s="32">
        <f ca="1">IF(C163&gt;0,'Periodische Einnahmen'!$K4,0)</f>
        <v>0</v>
      </c>
      <c r="D237" s="32">
        <f ca="1">IF(D163&gt;0,'Periodische Einnahmen'!$K4,0)</f>
        <v>0</v>
      </c>
      <c r="E237" s="32">
        <f ca="1">IF(E163&gt;0,'Periodische Einnahmen'!$K4,0)</f>
        <v>0</v>
      </c>
      <c r="F237" s="32">
        <f ca="1">IF(F163&gt;0,'Periodische Einnahmen'!$K4,0)</f>
        <v>0</v>
      </c>
      <c r="G237" s="32">
        <f ca="1">IF(G163&gt;0,'Periodische Einnahmen'!$K4,0)</f>
        <v>0</v>
      </c>
      <c r="H237" s="32">
        <f ca="1">IF(H163&gt;0,'Periodische Einnahmen'!$K4,0)</f>
        <v>0</v>
      </c>
      <c r="I237" s="32">
        <f ca="1">IF(I163&gt;0,'Periodische Einnahmen'!$K4,0)</f>
        <v>0</v>
      </c>
      <c r="J237" s="32">
        <f ca="1">IF(J163&gt;0,'Periodische Einnahmen'!$K4,0)</f>
        <v>0</v>
      </c>
      <c r="K237" s="32">
        <f ca="1">IF(K163&gt;0,'Periodische Einnahmen'!$K4,0)</f>
        <v>0</v>
      </c>
      <c r="L237" s="32">
        <f ca="1">IF(L163&gt;0,'Periodische Einnahmen'!$K4,0)</f>
        <v>0</v>
      </c>
      <c r="M237" s="32">
        <f ca="1">IF(M163&gt;0,'Periodische Einnahmen'!$K4,0)</f>
        <v>0</v>
      </c>
      <c r="N237" s="32">
        <f ca="1">IF(N163&gt;0,'Periodische Einnahmen'!$K4,0)</f>
        <v>0</v>
      </c>
      <c r="O237" s="32">
        <f ca="1">IF(O163&gt;0,'Periodische Einnahmen'!$K4,0)</f>
        <v>0</v>
      </c>
      <c r="P237" s="32">
        <f ca="1">IF(P163&gt;0,'Periodische Einnahmen'!$K4,0)</f>
        <v>0</v>
      </c>
      <c r="Q237" s="32">
        <f ca="1">IF(Q163&gt;0,'Periodische Einnahmen'!$K4,0)</f>
        <v>0</v>
      </c>
      <c r="R237" s="32">
        <f ca="1">IF(R163&gt;0,'Periodische Einnahmen'!$K4,0)</f>
        <v>0</v>
      </c>
      <c r="S237" s="32">
        <f ca="1">IF(S163&gt;0,'Periodische Einnahmen'!$K4,0)</f>
        <v>0</v>
      </c>
      <c r="T237" s="32">
        <f ca="1">IF(T163&gt;0,'Periodische Einnahmen'!$K4,0)</f>
        <v>0</v>
      </c>
      <c r="U237" s="32">
        <f ca="1">IF(U163&gt;0,'Periodische Einnahmen'!$K4,0)</f>
        <v>0</v>
      </c>
      <c r="V237" s="32">
        <f ca="1">IF(V163&gt;0,'Periodische Einnahmen'!$K4,0)</f>
        <v>0</v>
      </c>
      <c r="W237" s="32">
        <f ca="1">IF(W163&gt;0,'Periodische Einnahmen'!$K4,0)</f>
        <v>0</v>
      </c>
      <c r="X237" s="32">
        <f ca="1">IF(X163&gt;0,'Periodische Einnahmen'!$K4,0)</f>
        <v>0</v>
      </c>
      <c r="Y237" s="32">
        <f ca="1">IF(Y163&gt;0,'Periodische Einnahmen'!$K4,0)</f>
        <v>0</v>
      </c>
      <c r="Z237" s="27">
        <f t="shared" ca="1" si="37"/>
        <v>0</v>
      </c>
      <c r="AA237" s="28">
        <f t="shared" ca="1" si="38"/>
        <v>0</v>
      </c>
    </row>
    <row r="238" spans="1:28">
      <c r="A238" s="31" t="str">
        <f t="shared" si="36"/>
        <v/>
      </c>
      <c r="B238" s="32">
        <f ca="1">IF(B164&gt;0,'Periodische Einnahmen'!$K5,0)</f>
        <v>0</v>
      </c>
      <c r="C238" s="32">
        <f ca="1">IF(C164&gt;0,'Periodische Einnahmen'!$K5,0)</f>
        <v>0</v>
      </c>
      <c r="D238" s="32">
        <f ca="1">IF(D164&gt;0,'Periodische Einnahmen'!$K5,0)</f>
        <v>0</v>
      </c>
      <c r="E238" s="32">
        <f ca="1">IF(E164&gt;0,'Periodische Einnahmen'!$K5,0)</f>
        <v>0</v>
      </c>
      <c r="F238" s="32">
        <f ca="1">IF(F164&gt;0,'Periodische Einnahmen'!$K5,0)</f>
        <v>0</v>
      </c>
      <c r="G238" s="32">
        <f ca="1">IF(G164&gt;0,'Periodische Einnahmen'!$K5,0)</f>
        <v>0</v>
      </c>
      <c r="H238" s="32">
        <f ca="1">IF(H164&gt;0,'Periodische Einnahmen'!$K5,0)</f>
        <v>0</v>
      </c>
      <c r="I238" s="32">
        <f ca="1">IF(I164&gt;0,'Periodische Einnahmen'!$K5,0)</f>
        <v>0</v>
      </c>
      <c r="J238" s="32">
        <f ca="1">IF(J164&gt;0,'Periodische Einnahmen'!$K5,0)</f>
        <v>0</v>
      </c>
      <c r="K238" s="32">
        <f ca="1">IF(K164&gt;0,'Periodische Einnahmen'!$K5,0)</f>
        <v>0</v>
      </c>
      <c r="L238" s="32">
        <f ca="1">IF(L164&gt;0,'Periodische Einnahmen'!$K5,0)</f>
        <v>0</v>
      </c>
      <c r="M238" s="32">
        <f ca="1">IF(M164&gt;0,'Periodische Einnahmen'!$K5,0)</f>
        <v>0</v>
      </c>
      <c r="N238" s="32">
        <f ca="1">IF(N164&gt;0,'Periodische Einnahmen'!$K5,0)</f>
        <v>0</v>
      </c>
      <c r="O238" s="32">
        <f ca="1">IF(O164&gt;0,'Periodische Einnahmen'!$K5,0)</f>
        <v>0</v>
      </c>
      <c r="P238" s="32">
        <f ca="1">IF(P164&gt;0,'Periodische Einnahmen'!$K5,0)</f>
        <v>0</v>
      </c>
      <c r="Q238" s="32">
        <f ca="1">IF(Q164&gt;0,'Periodische Einnahmen'!$K5,0)</f>
        <v>0</v>
      </c>
      <c r="R238" s="32">
        <f ca="1">IF(R164&gt;0,'Periodische Einnahmen'!$K5,0)</f>
        <v>0</v>
      </c>
      <c r="S238" s="32">
        <f ca="1">IF(S164&gt;0,'Periodische Einnahmen'!$K5,0)</f>
        <v>0</v>
      </c>
      <c r="T238" s="32">
        <f ca="1">IF(T164&gt;0,'Periodische Einnahmen'!$K5,0)</f>
        <v>0</v>
      </c>
      <c r="U238" s="32">
        <f ca="1">IF(U164&gt;0,'Periodische Einnahmen'!$K5,0)</f>
        <v>0</v>
      </c>
      <c r="V238" s="32">
        <f ca="1">IF(V164&gt;0,'Periodische Einnahmen'!$K5,0)</f>
        <v>0</v>
      </c>
      <c r="W238" s="32">
        <f ca="1">IF(W164&gt;0,'Periodische Einnahmen'!$K5,0)</f>
        <v>0</v>
      </c>
      <c r="X238" s="32">
        <f ca="1">IF(X164&gt;0,'Periodische Einnahmen'!$K5,0)</f>
        <v>0</v>
      </c>
      <c r="Y238" s="32">
        <f ca="1">IF(Y164&gt;0,'Periodische Einnahmen'!$K5,0)</f>
        <v>0</v>
      </c>
      <c r="Z238" s="27">
        <f t="shared" ca="1" si="37"/>
        <v>0</v>
      </c>
      <c r="AA238" s="28">
        <f t="shared" ca="1" si="38"/>
        <v>0</v>
      </c>
    </row>
    <row r="239" spans="1:28">
      <c r="A239" s="31" t="str">
        <f t="shared" si="36"/>
        <v/>
      </c>
      <c r="B239" s="32">
        <f ca="1">IF(B165&gt;0,'Periodische Einnahmen'!$K6,0)</f>
        <v>0</v>
      </c>
      <c r="C239" s="32">
        <f ca="1">IF(C165&gt;0,'Periodische Einnahmen'!$K6,0)</f>
        <v>0</v>
      </c>
      <c r="D239" s="32">
        <f ca="1">IF(D165&gt;0,'Periodische Einnahmen'!$K6,0)</f>
        <v>0</v>
      </c>
      <c r="E239" s="32">
        <f ca="1">IF(E165&gt;0,'Periodische Einnahmen'!$K6,0)</f>
        <v>0</v>
      </c>
      <c r="F239" s="32">
        <f ca="1">IF(F165&gt;0,'Periodische Einnahmen'!$K6,0)</f>
        <v>0</v>
      </c>
      <c r="G239" s="32">
        <f ca="1">IF(G165&gt;0,'Periodische Einnahmen'!$K6,0)</f>
        <v>0</v>
      </c>
      <c r="H239" s="32">
        <f ca="1">IF(H165&gt;0,'Periodische Einnahmen'!$K6,0)</f>
        <v>0</v>
      </c>
      <c r="I239" s="32">
        <f ca="1">IF(I165&gt;0,'Periodische Einnahmen'!$K6,0)</f>
        <v>0</v>
      </c>
      <c r="J239" s="32">
        <f ca="1">IF(J165&gt;0,'Periodische Einnahmen'!$K6,0)</f>
        <v>0</v>
      </c>
      <c r="K239" s="32">
        <f ca="1">IF(K165&gt;0,'Periodische Einnahmen'!$K6,0)</f>
        <v>0</v>
      </c>
      <c r="L239" s="32">
        <f ca="1">IF(L165&gt;0,'Periodische Einnahmen'!$K6,0)</f>
        <v>0</v>
      </c>
      <c r="M239" s="32">
        <f ca="1">IF(M165&gt;0,'Periodische Einnahmen'!$K6,0)</f>
        <v>0</v>
      </c>
      <c r="N239" s="32">
        <f ca="1">IF(N165&gt;0,'Periodische Einnahmen'!$K6,0)</f>
        <v>0</v>
      </c>
      <c r="O239" s="32">
        <f ca="1">IF(O165&gt;0,'Periodische Einnahmen'!$K6,0)</f>
        <v>0</v>
      </c>
      <c r="P239" s="32">
        <f ca="1">IF(P165&gt;0,'Periodische Einnahmen'!$K6,0)</f>
        <v>0</v>
      </c>
      <c r="Q239" s="32">
        <f ca="1">IF(Q165&gt;0,'Periodische Einnahmen'!$K6,0)</f>
        <v>0</v>
      </c>
      <c r="R239" s="32">
        <f ca="1">IF(R165&gt;0,'Periodische Einnahmen'!$K6,0)</f>
        <v>0</v>
      </c>
      <c r="S239" s="32">
        <f ca="1">IF(S165&gt;0,'Periodische Einnahmen'!$K6,0)</f>
        <v>0</v>
      </c>
      <c r="T239" s="32">
        <f ca="1">IF(T165&gt;0,'Periodische Einnahmen'!$K6,0)</f>
        <v>0</v>
      </c>
      <c r="U239" s="32">
        <f ca="1">IF(U165&gt;0,'Periodische Einnahmen'!$K6,0)</f>
        <v>0</v>
      </c>
      <c r="V239" s="32">
        <f ca="1">IF(V165&gt;0,'Periodische Einnahmen'!$K6,0)</f>
        <v>0</v>
      </c>
      <c r="W239" s="32">
        <f ca="1">IF(W165&gt;0,'Periodische Einnahmen'!$K6,0)</f>
        <v>0</v>
      </c>
      <c r="X239" s="32">
        <f ca="1">IF(X165&gt;0,'Periodische Einnahmen'!$K6,0)</f>
        <v>0</v>
      </c>
      <c r="Y239" s="32">
        <f ca="1">IF(Y165&gt;0,'Periodische Einnahmen'!$K6,0)</f>
        <v>0</v>
      </c>
      <c r="Z239" s="27">
        <f t="shared" ca="1" si="37"/>
        <v>0</v>
      </c>
      <c r="AA239" s="28">
        <f t="shared" ca="1" si="38"/>
        <v>0</v>
      </c>
    </row>
    <row r="240" spans="1:28">
      <c r="A240" s="31" t="str">
        <f t="shared" si="36"/>
        <v/>
      </c>
      <c r="B240" s="32">
        <f ca="1">IF(B166&gt;0,'Periodische Einnahmen'!$K7,0)</f>
        <v>0</v>
      </c>
      <c r="C240" s="32">
        <f ca="1">IF(C166&gt;0,'Periodische Einnahmen'!$K7,0)</f>
        <v>0</v>
      </c>
      <c r="D240" s="32">
        <f ca="1">IF(D166&gt;0,'Periodische Einnahmen'!$K7,0)</f>
        <v>0</v>
      </c>
      <c r="E240" s="32">
        <f ca="1">IF(E166&gt;0,'Periodische Einnahmen'!$K7,0)</f>
        <v>0</v>
      </c>
      <c r="F240" s="32">
        <f ca="1">IF(F166&gt;0,'Periodische Einnahmen'!$K7,0)</f>
        <v>0</v>
      </c>
      <c r="G240" s="32">
        <f ca="1">IF(G166&gt;0,'Periodische Einnahmen'!$K7,0)</f>
        <v>0</v>
      </c>
      <c r="H240" s="32">
        <f ca="1">IF(H166&gt;0,'Periodische Einnahmen'!$K7,0)</f>
        <v>0</v>
      </c>
      <c r="I240" s="32">
        <f ca="1">IF(I166&gt;0,'Periodische Einnahmen'!$K7,0)</f>
        <v>0</v>
      </c>
      <c r="J240" s="32">
        <f ca="1">IF(J166&gt;0,'Periodische Einnahmen'!$K7,0)</f>
        <v>0</v>
      </c>
      <c r="K240" s="32">
        <f ca="1">IF(K166&gt;0,'Periodische Einnahmen'!$K7,0)</f>
        <v>0</v>
      </c>
      <c r="L240" s="32">
        <f ca="1">IF(L166&gt;0,'Periodische Einnahmen'!$K7,0)</f>
        <v>0</v>
      </c>
      <c r="M240" s="32">
        <f ca="1">IF(M166&gt;0,'Periodische Einnahmen'!$K7,0)</f>
        <v>0</v>
      </c>
      <c r="N240" s="32">
        <f ca="1">IF(N166&gt;0,'Periodische Einnahmen'!$K7,0)</f>
        <v>0</v>
      </c>
      <c r="O240" s="32">
        <f ca="1">IF(O166&gt;0,'Periodische Einnahmen'!$K7,0)</f>
        <v>0</v>
      </c>
      <c r="P240" s="32">
        <f ca="1">IF(P166&gt;0,'Periodische Einnahmen'!$K7,0)</f>
        <v>0</v>
      </c>
      <c r="Q240" s="32">
        <f ca="1">IF(Q166&gt;0,'Periodische Einnahmen'!$K7,0)</f>
        <v>0</v>
      </c>
      <c r="R240" s="32">
        <f ca="1">IF(R166&gt;0,'Periodische Einnahmen'!$K7,0)</f>
        <v>0</v>
      </c>
      <c r="S240" s="32">
        <f ca="1">IF(S166&gt;0,'Periodische Einnahmen'!$K7,0)</f>
        <v>0</v>
      </c>
      <c r="T240" s="32">
        <f ca="1">IF(T166&gt;0,'Periodische Einnahmen'!$K7,0)</f>
        <v>0</v>
      </c>
      <c r="U240" s="32">
        <f ca="1">IF(U166&gt;0,'Periodische Einnahmen'!$K7,0)</f>
        <v>0</v>
      </c>
      <c r="V240" s="32">
        <f ca="1">IF(V166&gt;0,'Periodische Einnahmen'!$K7,0)</f>
        <v>0</v>
      </c>
      <c r="W240" s="32">
        <f ca="1">IF(W166&gt;0,'Periodische Einnahmen'!$K7,0)</f>
        <v>0</v>
      </c>
      <c r="X240" s="32">
        <f ca="1">IF(X166&gt;0,'Periodische Einnahmen'!$K7,0)</f>
        <v>0</v>
      </c>
      <c r="Y240" s="32">
        <f ca="1">IF(Y166&gt;0,'Periodische Einnahmen'!$K7,0)</f>
        <v>0</v>
      </c>
      <c r="Z240" s="27">
        <f t="shared" ca="1" si="37"/>
        <v>0</v>
      </c>
      <c r="AA240" s="28">
        <f t="shared" ca="1" si="38"/>
        <v>0</v>
      </c>
    </row>
    <row r="241" spans="1:27">
      <c r="A241" s="31" t="str">
        <f t="shared" si="36"/>
        <v/>
      </c>
      <c r="B241" s="32">
        <f ca="1">IF(B167&gt;0,'Periodische Einnahmen'!$K8,0)</f>
        <v>0</v>
      </c>
      <c r="C241" s="32">
        <f ca="1">IF(C167&gt;0,'Periodische Einnahmen'!$K8,0)</f>
        <v>0</v>
      </c>
      <c r="D241" s="32">
        <f ca="1">IF(D167&gt;0,'Periodische Einnahmen'!$K8,0)</f>
        <v>0</v>
      </c>
      <c r="E241" s="32">
        <f ca="1">IF(E167&gt;0,'Periodische Einnahmen'!$K8,0)</f>
        <v>0</v>
      </c>
      <c r="F241" s="32">
        <f ca="1">IF(F167&gt;0,'Periodische Einnahmen'!$K8,0)</f>
        <v>0</v>
      </c>
      <c r="G241" s="32">
        <f ca="1">IF(G167&gt;0,'Periodische Einnahmen'!$K8,0)</f>
        <v>0</v>
      </c>
      <c r="H241" s="32">
        <f ca="1">IF(H167&gt;0,'Periodische Einnahmen'!$K8,0)</f>
        <v>0</v>
      </c>
      <c r="I241" s="32">
        <f ca="1">IF(I167&gt;0,'Periodische Einnahmen'!$K8,0)</f>
        <v>0</v>
      </c>
      <c r="J241" s="32">
        <f ca="1">IF(J167&gt;0,'Periodische Einnahmen'!$K8,0)</f>
        <v>0</v>
      </c>
      <c r="K241" s="32">
        <f ca="1">IF(K167&gt;0,'Periodische Einnahmen'!$K8,0)</f>
        <v>0</v>
      </c>
      <c r="L241" s="32">
        <f ca="1">IF(L167&gt;0,'Periodische Einnahmen'!$K8,0)</f>
        <v>0</v>
      </c>
      <c r="M241" s="32">
        <f ca="1">IF(M167&gt;0,'Periodische Einnahmen'!$K8,0)</f>
        <v>0</v>
      </c>
      <c r="N241" s="32">
        <f ca="1">IF(N167&gt;0,'Periodische Einnahmen'!$K8,0)</f>
        <v>0</v>
      </c>
      <c r="O241" s="32">
        <f ca="1">IF(O167&gt;0,'Periodische Einnahmen'!$K8,0)</f>
        <v>0</v>
      </c>
      <c r="P241" s="32">
        <f ca="1">IF(P167&gt;0,'Periodische Einnahmen'!$K8,0)</f>
        <v>0</v>
      </c>
      <c r="Q241" s="32">
        <f ca="1">IF(Q167&gt;0,'Periodische Einnahmen'!$K8,0)</f>
        <v>0</v>
      </c>
      <c r="R241" s="32">
        <f ca="1">IF(R167&gt;0,'Periodische Einnahmen'!$K8,0)</f>
        <v>0</v>
      </c>
      <c r="S241" s="32">
        <f ca="1">IF(S167&gt;0,'Periodische Einnahmen'!$K8,0)</f>
        <v>0</v>
      </c>
      <c r="T241" s="32">
        <f ca="1">IF(T167&gt;0,'Periodische Einnahmen'!$K8,0)</f>
        <v>0</v>
      </c>
      <c r="U241" s="32">
        <f ca="1">IF(U167&gt;0,'Periodische Einnahmen'!$K8,0)</f>
        <v>0</v>
      </c>
      <c r="V241" s="32">
        <f ca="1">IF(V167&gt;0,'Periodische Einnahmen'!$K8,0)</f>
        <v>0</v>
      </c>
      <c r="W241" s="32">
        <f ca="1">IF(W167&gt;0,'Periodische Einnahmen'!$K8,0)</f>
        <v>0</v>
      </c>
      <c r="X241" s="32">
        <f ca="1">IF(X167&gt;0,'Periodische Einnahmen'!$K8,0)</f>
        <v>0</v>
      </c>
      <c r="Y241" s="32">
        <f ca="1">IF(Y167&gt;0,'Periodische Einnahmen'!$K8,0)</f>
        <v>0</v>
      </c>
      <c r="Z241" s="27">
        <f t="shared" ca="1" si="37"/>
        <v>0</v>
      </c>
      <c r="AA241" s="28">
        <f t="shared" ca="1" si="38"/>
        <v>0</v>
      </c>
    </row>
    <row r="242" spans="1:27">
      <c r="A242" s="31" t="str">
        <f t="shared" si="36"/>
        <v/>
      </c>
      <c r="B242" s="32">
        <f ca="1">IF(B168&gt;0,'Periodische Einnahmen'!$K9,0)</f>
        <v>0</v>
      </c>
      <c r="C242" s="32">
        <f ca="1">IF(C168&gt;0,'Periodische Einnahmen'!$K9,0)</f>
        <v>0</v>
      </c>
      <c r="D242" s="32">
        <f ca="1">IF(D168&gt;0,'Periodische Einnahmen'!$K9,0)</f>
        <v>0</v>
      </c>
      <c r="E242" s="32">
        <f ca="1">IF(E168&gt;0,'Periodische Einnahmen'!$K9,0)</f>
        <v>0</v>
      </c>
      <c r="F242" s="32">
        <f ca="1">IF(F168&gt;0,'Periodische Einnahmen'!$K9,0)</f>
        <v>0</v>
      </c>
      <c r="G242" s="32">
        <f ca="1">IF(G168&gt;0,'Periodische Einnahmen'!$K9,0)</f>
        <v>0</v>
      </c>
      <c r="H242" s="32">
        <f ca="1">IF(H168&gt;0,'Periodische Einnahmen'!$K9,0)</f>
        <v>0</v>
      </c>
      <c r="I242" s="32">
        <f ca="1">IF(I168&gt;0,'Periodische Einnahmen'!$K9,0)</f>
        <v>0</v>
      </c>
      <c r="J242" s="32">
        <f ca="1">IF(J168&gt;0,'Periodische Einnahmen'!$K9,0)</f>
        <v>0</v>
      </c>
      <c r="K242" s="32">
        <f ca="1">IF(K168&gt;0,'Periodische Einnahmen'!$K9,0)</f>
        <v>0</v>
      </c>
      <c r="L242" s="32">
        <f ca="1">IF(L168&gt;0,'Periodische Einnahmen'!$K9,0)</f>
        <v>0</v>
      </c>
      <c r="M242" s="32">
        <f ca="1">IF(M168&gt;0,'Periodische Einnahmen'!$K9,0)</f>
        <v>0</v>
      </c>
      <c r="N242" s="32">
        <f ca="1">IF(N168&gt;0,'Periodische Einnahmen'!$K9,0)</f>
        <v>0</v>
      </c>
      <c r="O242" s="32">
        <f ca="1">IF(O168&gt;0,'Periodische Einnahmen'!$K9,0)</f>
        <v>0</v>
      </c>
      <c r="P242" s="32">
        <f ca="1">IF(P168&gt;0,'Periodische Einnahmen'!$K9,0)</f>
        <v>0</v>
      </c>
      <c r="Q242" s="32">
        <f ca="1">IF(Q168&gt;0,'Periodische Einnahmen'!$K9,0)</f>
        <v>0</v>
      </c>
      <c r="R242" s="32">
        <f ca="1">IF(R168&gt;0,'Periodische Einnahmen'!$K9,0)</f>
        <v>0</v>
      </c>
      <c r="S242" s="32">
        <f ca="1">IF(S168&gt;0,'Periodische Einnahmen'!$K9,0)</f>
        <v>0</v>
      </c>
      <c r="T242" s="32">
        <f ca="1">IF(T168&gt;0,'Periodische Einnahmen'!$K9,0)</f>
        <v>0</v>
      </c>
      <c r="U242" s="32">
        <f ca="1">IF(U168&gt;0,'Periodische Einnahmen'!$K9,0)</f>
        <v>0</v>
      </c>
      <c r="V242" s="32">
        <f ca="1">IF(V168&gt;0,'Periodische Einnahmen'!$K9,0)</f>
        <v>0</v>
      </c>
      <c r="W242" s="32">
        <f ca="1">IF(W168&gt;0,'Periodische Einnahmen'!$K9,0)</f>
        <v>0</v>
      </c>
      <c r="X242" s="32">
        <f ca="1">IF(X168&gt;0,'Periodische Einnahmen'!$K9,0)</f>
        <v>0</v>
      </c>
      <c r="Y242" s="32">
        <f ca="1">IF(Y168&gt;0,'Periodische Einnahmen'!$K9,0)</f>
        <v>0</v>
      </c>
      <c r="Z242" s="27">
        <f t="shared" ca="1" si="37"/>
        <v>0</v>
      </c>
      <c r="AA242" s="28">
        <f t="shared" ca="1" si="38"/>
        <v>0</v>
      </c>
    </row>
    <row r="243" spans="1:27">
      <c r="A243" s="31" t="str">
        <f t="shared" si="36"/>
        <v/>
      </c>
      <c r="B243" s="32">
        <f ca="1">IF(B169&gt;0,'Periodische Einnahmen'!$K10,0)</f>
        <v>0</v>
      </c>
      <c r="C243" s="32">
        <f ca="1">IF(C169&gt;0,'Periodische Einnahmen'!$K10,0)</f>
        <v>0</v>
      </c>
      <c r="D243" s="32">
        <f ca="1">IF(D169&gt;0,'Periodische Einnahmen'!$K10,0)</f>
        <v>0</v>
      </c>
      <c r="E243" s="32">
        <f ca="1">IF(E169&gt;0,'Periodische Einnahmen'!$K10,0)</f>
        <v>0</v>
      </c>
      <c r="F243" s="32">
        <f ca="1">IF(F169&gt;0,'Periodische Einnahmen'!$K10,0)</f>
        <v>0</v>
      </c>
      <c r="G243" s="32">
        <f ca="1">IF(G169&gt;0,'Periodische Einnahmen'!$K10,0)</f>
        <v>0</v>
      </c>
      <c r="H243" s="32">
        <f ca="1">IF(H169&gt;0,'Periodische Einnahmen'!$K10,0)</f>
        <v>0</v>
      </c>
      <c r="I243" s="32">
        <f ca="1">IF(I169&gt;0,'Periodische Einnahmen'!$K10,0)</f>
        <v>0</v>
      </c>
      <c r="J243" s="32">
        <f ca="1">IF(J169&gt;0,'Periodische Einnahmen'!$K10,0)</f>
        <v>0</v>
      </c>
      <c r="K243" s="32">
        <f ca="1">IF(K169&gt;0,'Periodische Einnahmen'!$K10,0)</f>
        <v>0</v>
      </c>
      <c r="L243" s="32">
        <f ca="1">IF(L169&gt;0,'Periodische Einnahmen'!$K10,0)</f>
        <v>0</v>
      </c>
      <c r="M243" s="32">
        <f ca="1">IF(M169&gt;0,'Periodische Einnahmen'!$K10,0)</f>
        <v>0</v>
      </c>
      <c r="N243" s="32">
        <f ca="1">IF(N169&gt;0,'Periodische Einnahmen'!$K10,0)</f>
        <v>0</v>
      </c>
      <c r="O243" s="32">
        <f ca="1">IF(O169&gt;0,'Periodische Einnahmen'!$K10,0)</f>
        <v>0</v>
      </c>
      <c r="P243" s="32">
        <f ca="1">IF(P169&gt;0,'Periodische Einnahmen'!$K10,0)</f>
        <v>0</v>
      </c>
      <c r="Q243" s="32">
        <f ca="1">IF(Q169&gt;0,'Periodische Einnahmen'!$K10,0)</f>
        <v>0</v>
      </c>
      <c r="R243" s="32">
        <f ca="1">IF(R169&gt;0,'Periodische Einnahmen'!$K10,0)</f>
        <v>0</v>
      </c>
      <c r="S243" s="32">
        <f ca="1">IF(S169&gt;0,'Periodische Einnahmen'!$K10,0)</f>
        <v>0</v>
      </c>
      <c r="T243" s="32">
        <f ca="1">IF(T169&gt;0,'Periodische Einnahmen'!$K10,0)</f>
        <v>0</v>
      </c>
      <c r="U243" s="32">
        <f ca="1">IF(U169&gt;0,'Periodische Einnahmen'!$K10,0)</f>
        <v>0</v>
      </c>
      <c r="V243" s="32">
        <f ca="1">IF(V169&gt;0,'Periodische Einnahmen'!$K10,0)</f>
        <v>0</v>
      </c>
      <c r="W243" s="32">
        <f ca="1">IF(W169&gt;0,'Periodische Einnahmen'!$K10,0)</f>
        <v>0</v>
      </c>
      <c r="X243" s="32">
        <f ca="1">IF(X169&gt;0,'Periodische Einnahmen'!$K10,0)</f>
        <v>0</v>
      </c>
      <c r="Y243" s="32">
        <f ca="1">IF(Y169&gt;0,'Periodische Einnahmen'!$K10,0)</f>
        <v>0</v>
      </c>
      <c r="Z243" s="27">
        <f t="shared" ca="1" si="37"/>
        <v>0</v>
      </c>
      <c r="AA243" s="28">
        <f t="shared" ca="1" si="38"/>
        <v>0</v>
      </c>
    </row>
    <row r="244" spans="1:27">
      <c r="A244" s="31" t="str">
        <f t="shared" si="36"/>
        <v/>
      </c>
      <c r="B244" s="32">
        <f ca="1">IF(B170&gt;0,'Periodische Einnahmen'!$K11,0)</f>
        <v>0</v>
      </c>
      <c r="C244" s="32">
        <f ca="1">IF(C170&gt;0,'Periodische Einnahmen'!$K11,0)</f>
        <v>0</v>
      </c>
      <c r="D244" s="32">
        <f ca="1">IF(D170&gt;0,'Periodische Einnahmen'!$K11,0)</f>
        <v>0</v>
      </c>
      <c r="E244" s="32">
        <f ca="1">IF(E170&gt;0,'Periodische Einnahmen'!$K11,0)</f>
        <v>0</v>
      </c>
      <c r="F244" s="32">
        <f ca="1">IF(F170&gt;0,'Periodische Einnahmen'!$K11,0)</f>
        <v>0</v>
      </c>
      <c r="G244" s="32">
        <f ca="1">IF(G170&gt;0,'Periodische Einnahmen'!$K11,0)</f>
        <v>0</v>
      </c>
      <c r="H244" s="32">
        <f ca="1">IF(H170&gt;0,'Periodische Einnahmen'!$K11,0)</f>
        <v>0</v>
      </c>
      <c r="I244" s="32">
        <f ca="1">IF(I170&gt;0,'Periodische Einnahmen'!$K11,0)</f>
        <v>0</v>
      </c>
      <c r="J244" s="32">
        <f ca="1">IF(J170&gt;0,'Periodische Einnahmen'!$K11,0)</f>
        <v>0</v>
      </c>
      <c r="K244" s="32">
        <f ca="1">IF(K170&gt;0,'Periodische Einnahmen'!$K11,0)</f>
        <v>0</v>
      </c>
      <c r="L244" s="32">
        <f ca="1">IF(L170&gt;0,'Periodische Einnahmen'!$K11,0)</f>
        <v>0</v>
      </c>
      <c r="M244" s="32">
        <f ca="1">IF(M170&gt;0,'Periodische Einnahmen'!$K11,0)</f>
        <v>0</v>
      </c>
      <c r="N244" s="32">
        <f ca="1">IF(N170&gt;0,'Periodische Einnahmen'!$K11,0)</f>
        <v>0</v>
      </c>
      <c r="O244" s="32">
        <f ca="1">IF(O170&gt;0,'Periodische Einnahmen'!$K11,0)</f>
        <v>0</v>
      </c>
      <c r="P244" s="32">
        <f ca="1">IF(P170&gt;0,'Periodische Einnahmen'!$K11,0)</f>
        <v>0</v>
      </c>
      <c r="Q244" s="32">
        <f ca="1">IF(Q170&gt;0,'Periodische Einnahmen'!$K11,0)</f>
        <v>0</v>
      </c>
      <c r="R244" s="32">
        <f ca="1">IF(R170&gt;0,'Periodische Einnahmen'!$K11,0)</f>
        <v>0</v>
      </c>
      <c r="S244" s="32">
        <f ca="1">IF(S170&gt;0,'Periodische Einnahmen'!$K11,0)</f>
        <v>0</v>
      </c>
      <c r="T244" s="32">
        <f ca="1">IF(T170&gt;0,'Periodische Einnahmen'!$K11,0)</f>
        <v>0</v>
      </c>
      <c r="U244" s="32">
        <f ca="1">IF(U170&gt;0,'Periodische Einnahmen'!$K11,0)</f>
        <v>0</v>
      </c>
      <c r="V244" s="32">
        <f ca="1">IF(V170&gt;0,'Periodische Einnahmen'!$K11,0)</f>
        <v>0</v>
      </c>
      <c r="W244" s="32">
        <f ca="1">IF(W170&gt;0,'Periodische Einnahmen'!$K11,0)</f>
        <v>0</v>
      </c>
      <c r="X244" s="32">
        <f ca="1">IF(X170&gt;0,'Periodische Einnahmen'!$K11,0)</f>
        <v>0</v>
      </c>
      <c r="Y244" s="32">
        <f ca="1">IF(Y170&gt;0,'Periodische Einnahmen'!$K11,0)</f>
        <v>0</v>
      </c>
      <c r="Z244" s="27">
        <f t="shared" ca="1" si="37"/>
        <v>0</v>
      </c>
      <c r="AA244" s="28">
        <f t="shared" ca="1" si="38"/>
        <v>0</v>
      </c>
    </row>
    <row r="245" spans="1:27">
      <c r="A245" s="31" t="str">
        <f t="shared" si="36"/>
        <v/>
      </c>
      <c r="B245" s="32">
        <f ca="1">IF(B171&gt;0,'Periodische Einnahmen'!$K12,0)</f>
        <v>0</v>
      </c>
      <c r="C245" s="32">
        <f ca="1">IF(C171&gt;0,'Periodische Einnahmen'!$K12,0)</f>
        <v>0</v>
      </c>
      <c r="D245" s="32">
        <f ca="1">IF(D171&gt;0,'Periodische Einnahmen'!$K12,0)</f>
        <v>0</v>
      </c>
      <c r="E245" s="32">
        <f ca="1">IF(E171&gt;0,'Periodische Einnahmen'!$K12,0)</f>
        <v>0</v>
      </c>
      <c r="F245" s="32">
        <f ca="1">IF(F171&gt;0,'Periodische Einnahmen'!$K12,0)</f>
        <v>0</v>
      </c>
      <c r="G245" s="32">
        <f ca="1">IF(G171&gt;0,'Periodische Einnahmen'!$K12,0)</f>
        <v>0</v>
      </c>
      <c r="H245" s="32">
        <f ca="1">IF(H171&gt;0,'Periodische Einnahmen'!$K12,0)</f>
        <v>0</v>
      </c>
      <c r="I245" s="32">
        <f ca="1">IF(I171&gt;0,'Periodische Einnahmen'!$K12,0)</f>
        <v>0</v>
      </c>
      <c r="J245" s="32">
        <f ca="1">IF(J171&gt;0,'Periodische Einnahmen'!$K12,0)</f>
        <v>0</v>
      </c>
      <c r="K245" s="32">
        <f ca="1">IF(K171&gt;0,'Periodische Einnahmen'!$K12,0)</f>
        <v>0</v>
      </c>
      <c r="L245" s="32">
        <f ca="1">IF(L171&gt;0,'Periodische Einnahmen'!$K12,0)</f>
        <v>0</v>
      </c>
      <c r="M245" s="32">
        <f ca="1">IF(M171&gt;0,'Periodische Einnahmen'!$K12,0)</f>
        <v>0</v>
      </c>
      <c r="N245" s="32">
        <f ca="1">IF(N171&gt;0,'Periodische Einnahmen'!$K12,0)</f>
        <v>0</v>
      </c>
      <c r="O245" s="32">
        <f ca="1">IF(O171&gt;0,'Periodische Einnahmen'!$K12,0)</f>
        <v>0</v>
      </c>
      <c r="P245" s="32">
        <f ca="1">IF(P171&gt;0,'Periodische Einnahmen'!$K12,0)</f>
        <v>0</v>
      </c>
      <c r="Q245" s="32">
        <f ca="1">IF(Q171&gt;0,'Periodische Einnahmen'!$K12,0)</f>
        <v>0</v>
      </c>
      <c r="R245" s="32">
        <f ca="1">IF(R171&gt;0,'Periodische Einnahmen'!$K12,0)</f>
        <v>0</v>
      </c>
      <c r="S245" s="32">
        <f ca="1">IF(S171&gt;0,'Periodische Einnahmen'!$K12,0)</f>
        <v>0</v>
      </c>
      <c r="T245" s="32">
        <f ca="1">IF(T171&gt;0,'Periodische Einnahmen'!$K12,0)</f>
        <v>0</v>
      </c>
      <c r="U245" s="32">
        <f ca="1">IF(U171&gt;0,'Periodische Einnahmen'!$K12,0)</f>
        <v>0</v>
      </c>
      <c r="V245" s="32">
        <f ca="1">IF(V171&gt;0,'Periodische Einnahmen'!$K12,0)</f>
        <v>0</v>
      </c>
      <c r="W245" s="32">
        <f ca="1">IF(W171&gt;0,'Periodische Einnahmen'!$K12,0)</f>
        <v>0</v>
      </c>
      <c r="X245" s="32">
        <f ca="1">IF(X171&gt;0,'Periodische Einnahmen'!$K12,0)</f>
        <v>0</v>
      </c>
      <c r="Y245" s="32">
        <f ca="1">IF(Y171&gt;0,'Periodische Einnahmen'!$K12,0)</f>
        <v>0</v>
      </c>
      <c r="Z245" s="27">
        <f t="shared" ca="1" si="37"/>
        <v>0</v>
      </c>
      <c r="AA245" s="28">
        <f t="shared" ca="1" si="38"/>
        <v>0</v>
      </c>
    </row>
    <row r="246" spans="1:27">
      <c r="A246" s="31" t="str">
        <f t="shared" si="36"/>
        <v/>
      </c>
      <c r="B246" s="32">
        <f ca="1">IF(B172&gt;0,'Periodische Einnahmen'!$K13,0)</f>
        <v>0</v>
      </c>
      <c r="C246" s="32">
        <f ca="1">IF(C172&gt;0,'Periodische Einnahmen'!$K13,0)</f>
        <v>0</v>
      </c>
      <c r="D246" s="32">
        <f ca="1">IF(D172&gt;0,'Periodische Einnahmen'!$K13,0)</f>
        <v>0</v>
      </c>
      <c r="E246" s="32">
        <f ca="1">IF(E172&gt;0,'Periodische Einnahmen'!$K13,0)</f>
        <v>0</v>
      </c>
      <c r="F246" s="32">
        <f ca="1">IF(F172&gt;0,'Periodische Einnahmen'!$K13,0)</f>
        <v>0</v>
      </c>
      <c r="G246" s="32">
        <f ca="1">IF(G172&gt;0,'Periodische Einnahmen'!$K13,0)</f>
        <v>0</v>
      </c>
      <c r="H246" s="32">
        <f ca="1">IF(H172&gt;0,'Periodische Einnahmen'!$K13,0)</f>
        <v>0</v>
      </c>
      <c r="I246" s="32">
        <f ca="1">IF(I172&gt;0,'Periodische Einnahmen'!$K13,0)</f>
        <v>0</v>
      </c>
      <c r="J246" s="32">
        <f ca="1">IF(J172&gt;0,'Periodische Einnahmen'!$K13,0)</f>
        <v>0</v>
      </c>
      <c r="K246" s="32">
        <f ca="1">IF(K172&gt;0,'Periodische Einnahmen'!$K13,0)</f>
        <v>0</v>
      </c>
      <c r="L246" s="32">
        <f ca="1">IF(L172&gt;0,'Periodische Einnahmen'!$K13,0)</f>
        <v>0</v>
      </c>
      <c r="M246" s="32">
        <f ca="1">IF(M172&gt;0,'Periodische Einnahmen'!$K13,0)</f>
        <v>0</v>
      </c>
      <c r="N246" s="32">
        <f ca="1">IF(N172&gt;0,'Periodische Einnahmen'!$K13,0)</f>
        <v>0</v>
      </c>
      <c r="O246" s="32">
        <f ca="1">IF(O172&gt;0,'Periodische Einnahmen'!$K13,0)</f>
        <v>0</v>
      </c>
      <c r="P246" s="32">
        <f ca="1">IF(P172&gt;0,'Periodische Einnahmen'!$K13,0)</f>
        <v>0</v>
      </c>
      <c r="Q246" s="32">
        <f ca="1">IF(Q172&gt;0,'Periodische Einnahmen'!$K13,0)</f>
        <v>0</v>
      </c>
      <c r="R246" s="32">
        <f ca="1">IF(R172&gt;0,'Periodische Einnahmen'!$K13,0)</f>
        <v>0</v>
      </c>
      <c r="S246" s="32">
        <f ca="1">IF(S172&gt;0,'Periodische Einnahmen'!$K13,0)</f>
        <v>0</v>
      </c>
      <c r="T246" s="32">
        <f ca="1">IF(T172&gt;0,'Periodische Einnahmen'!$K13,0)</f>
        <v>0</v>
      </c>
      <c r="U246" s="32">
        <f ca="1">IF(U172&gt;0,'Periodische Einnahmen'!$K13,0)</f>
        <v>0</v>
      </c>
      <c r="V246" s="32">
        <f ca="1">IF(V172&gt;0,'Periodische Einnahmen'!$K13,0)</f>
        <v>0</v>
      </c>
      <c r="W246" s="32">
        <f ca="1">IF(W172&gt;0,'Periodische Einnahmen'!$K13,0)</f>
        <v>0</v>
      </c>
      <c r="X246" s="32">
        <f ca="1">IF(X172&gt;0,'Periodische Einnahmen'!$K13,0)</f>
        <v>0</v>
      </c>
      <c r="Y246" s="32">
        <f ca="1">IF(Y172&gt;0,'Periodische Einnahmen'!$K13,0)</f>
        <v>0</v>
      </c>
      <c r="Z246" s="27">
        <f t="shared" ca="1" si="37"/>
        <v>0</v>
      </c>
      <c r="AA246" s="28">
        <f t="shared" ca="1" si="38"/>
        <v>0</v>
      </c>
    </row>
    <row r="247" spans="1:27">
      <c r="A247" s="31" t="str">
        <f t="shared" si="36"/>
        <v/>
      </c>
      <c r="B247" s="32">
        <f ca="1">IF(B173&gt;0,'Periodische Einnahmen'!$K14,0)</f>
        <v>0</v>
      </c>
      <c r="C247" s="32">
        <f ca="1">IF(C173&gt;0,'Periodische Einnahmen'!$K14,0)</f>
        <v>0</v>
      </c>
      <c r="D247" s="32">
        <f ca="1">IF(D173&gt;0,'Periodische Einnahmen'!$K14,0)</f>
        <v>0</v>
      </c>
      <c r="E247" s="32">
        <f ca="1">IF(E173&gt;0,'Periodische Einnahmen'!$K14,0)</f>
        <v>0</v>
      </c>
      <c r="F247" s="32">
        <f ca="1">IF(F173&gt;0,'Periodische Einnahmen'!$K14,0)</f>
        <v>0</v>
      </c>
      <c r="G247" s="32">
        <f ca="1">IF(G173&gt;0,'Periodische Einnahmen'!$K14,0)</f>
        <v>0</v>
      </c>
      <c r="H247" s="32">
        <f ca="1">IF(H173&gt;0,'Periodische Einnahmen'!$K14,0)</f>
        <v>0</v>
      </c>
      <c r="I247" s="32">
        <f ca="1">IF(I173&gt;0,'Periodische Einnahmen'!$K14,0)</f>
        <v>0</v>
      </c>
      <c r="J247" s="32">
        <f ca="1">IF(J173&gt;0,'Periodische Einnahmen'!$K14,0)</f>
        <v>0</v>
      </c>
      <c r="K247" s="32">
        <f ca="1">IF(K173&gt;0,'Periodische Einnahmen'!$K14,0)</f>
        <v>0</v>
      </c>
      <c r="L247" s="32">
        <f ca="1">IF(L173&gt;0,'Periodische Einnahmen'!$K14,0)</f>
        <v>0</v>
      </c>
      <c r="M247" s="32">
        <f ca="1">IF(M173&gt;0,'Periodische Einnahmen'!$K14,0)</f>
        <v>0</v>
      </c>
      <c r="N247" s="32">
        <f ca="1">IF(N173&gt;0,'Periodische Einnahmen'!$K14,0)</f>
        <v>0</v>
      </c>
      <c r="O247" s="32">
        <f ca="1">IF(O173&gt;0,'Periodische Einnahmen'!$K14,0)</f>
        <v>0</v>
      </c>
      <c r="P247" s="32">
        <f ca="1">IF(P173&gt;0,'Periodische Einnahmen'!$K14,0)</f>
        <v>0</v>
      </c>
      <c r="Q247" s="32">
        <f ca="1">IF(Q173&gt;0,'Periodische Einnahmen'!$K14,0)</f>
        <v>0</v>
      </c>
      <c r="R247" s="32">
        <f ca="1">IF(R173&gt;0,'Periodische Einnahmen'!$K14,0)</f>
        <v>0</v>
      </c>
      <c r="S247" s="32">
        <f ca="1">IF(S173&gt;0,'Periodische Einnahmen'!$K14,0)</f>
        <v>0</v>
      </c>
      <c r="T247" s="32">
        <f ca="1">IF(T173&gt;0,'Periodische Einnahmen'!$K14,0)</f>
        <v>0</v>
      </c>
      <c r="U247" s="32">
        <f ca="1">IF(U173&gt;0,'Periodische Einnahmen'!$K14,0)</f>
        <v>0</v>
      </c>
      <c r="V247" s="32">
        <f ca="1">IF(V173&gt;0,'Periodische Einnahmen'!$K14,0)</f>
        <v>0</v>
      </c>
      <c r="W247" s="32">
        <f ca="1">IF(W173&gt;0,'Periodische Einnahmen'!$K14,0)</f>
        <v>0</v>
      </c>
      <c r="X247" s="32">
        <f ca="1">IF(X173&gt;0,'Periodische Einnahmen'!$K14,0)</f>
        <v>0</v>
      </c>
      <c r="Y247" s="32">
        <f ca="1">IF(Y173&gt;0,'Periodische Einnahmen'!$K14,0)</f>
        <v>0</v>
      </c>
      <c r="Z247" s="27">
        <f t="shared" ca="1" si="37"/>
        <v>0</v>
      </c>
      <c r="AA247" s="28">
        <f t="shared" ca="1" si="38"/>
        <v>0</v>
      </c>
    </row>
    <row r="248" spans="1:27">
      <c r="A248" s="31" t="str">
        <f t="shared" si="36"/>
        <v/>
      </c>
      <c r="B248" s="32">
        <f ca="1">IF(B174&gt;0,'Periodische Einnahmen'!$K15,0)</f>
        <v>0</v>
      </c>
      <c r="C248" s="32">
        <f ca="1">IF(C174&gt;0,'Periodische Einnahmen'!$K15,0)</f>
        <v>0</v>
      </c>
      <c r="D248" s="32">
        <f ca="1">IF(D174&gt;0,'Periodische Einnahmen'!$K15,0)</f>
        <v>0</v>
      </c>
      <c r="E248" s="32">
        <f ca="1">IF(E174&gt;0,'Periodische Einnahmen'!$K15,0)</f>
        <v>0</v>
      </c>
      <c r="F248" s="32">
        <f ca="1">IF(F174&gt;0,'Periodische Einnahmen'!$K15,0)</f>
        <v>0</v>
      </c>
      <c r="G248" s="32">
        <f ca="1">IF(G174&gt;0,'Periodische Einnahmen'!$K15,0)</f>
        <v>0</v>
      </c>
      <c r="H248" s="32">
        <f ca="1">IF(H174&gt;0,'Periodische Einnahmen'!$K15,0)</f>
        <v>0</v>
      </c>
      <c r="I248" s="32">
        <f ca="1">IF(I174&gt;0,'Periodische Einnahmen'!$K15,0)</f>
        <v>0</v>
      </c>
      <c r="J248" s="32">
        <f ca="1">IF(J174&gt;0,'Periodische Einnahmen'!$K15,0)</f>
        <v>0</v>
      </c>
      <c r="K248" s="32">
        <f ca="1">IF(K174&gt;0,'Periodische Einnahmen'!$K15,0)</f>
        <v>0</v>
      </c>
      <c r="L248" s="32">
        <f ca="1">IF(L174&gt;0,'Periodische Einnahmen'!$K15,0)</f>
        <v>0</v>
      </c>
      <c r="M248" s="32">
        <f ca="1">IF(M174&gt;0,'Periodische Einnahmen'!$K15,0)</f>
        <v>0</v>
      </c>
      <c r="N248" s="32">
        <f ca="1">IF(N174&gt;0,'Periodische Einnahmen'!$K15,0)</f>
        <v>0</v>
      </c>
      <c r="O248" s="32">
        <f ca="1">IF(O174&gt;0,'Periodische Einnahmen'!$K15,0)</f>
        <v>0</v>
      </c>
      <c r="P248" s="32">
        <f ca="1">IF(P174&gt;0,'Periodische Einnahmen'!$K15,0)</f>
        <v>0</v>
      </c>
      <c r="Q248" s="32">
        <f ca="1">IF(Q174&gt;0,'Periodische Einnahmen'!$K15,0)</f>
        <v>0</v>
      </c>
      <c r="R248" s="32">
        <f ca="1">IF(R174&gt;0,'Periodische Einnahmen'!$K15,0)</f>
        <v>0</v>
      </c>
      <c r="S248" s="32">
        <f ca="1">IF(S174&gt;0,'Periodische Einnahmen'!$K15,0)</f>
        <v>0</v>
      </c>
      <c r="T248" s="32">
        <f ca="1">IF(T174&gt;0,'Periodische Einnahmen'!$K15,0)</f>
        <v>0</v>
      </c>
      <c r="U248" s="32">
        <f ca="1">IF(U174&gt;0,'Periodische Einnahmen'!$K15,0)</f>
        <v>0</v>
      </c>
      <c r="V248" s="32">
        <f ca="1">IF(V174&gt;0,'Periodische Einnahmen'!$K15,0)</f>
        <v>0</v>
      </c>
      <c r="W248" s="32">
        <f ca="1">IF(W174&gt;0,'Periodische Einnahmen'!$K15,0)</f>
        <v>0</v>
      </c>
      <c r="X248" s="32">
        <f ca="1">IF(X174&gt;0,'Periodische Einnahmen'!$K15,0)</f>
        <v>0</v>
      </c>
      <c r="Y248" s="32">
        <f ca="1">IF(Y174&gt;0,'Periodische Einnahmen'!$K15,0)</f>
        <v>0</v>
      </c>
      <c r="Z248" s="27">
        <f t="shared" ca="1" si="37"/>
        <v>0</v>
      </c>
      <c r="AA248" s="28">
        <f t="shared" ca="1" si="38"/>
        <v>0</v>
      </c>
    </row>
    <row r="249" spans="1:27">
      <c r="A249" s="31" t="str">
        <f t="shared" si="36"/>
        <v/>
      </c>
      <c r="B249" s="32">
        <f ca="1">IF(B175&gt;0,'Periodische Einnahmen'!$K16,0)</f>
        <v>0</v>
      </c>
      <c r="C249" s="32">
        <f ca="1">IF(C175&gt;0,'Periodische Einnahmen'!$K16,0)</f>
        <v>0</v>
      </c>
      <c r="D249" s="32">
        <f ca="1">IF(D175&gt;0,'Periodische Einnahmen'!$K16,0)</f>
        <v>0</v>
      </c>
      <c r="E249" s="32">
        <f ca="1">IF(E175&gt;0,'Periodische Einnahmen'!$K16,0)</f>
        <v>0</v>
      </c>
      <c r="F249" s="32">
        <f ca="1">IF(F175&gt;0,'Periodische Einnahmen'!$K16,0)</f>
        <v>0</v>
      </c>
      <c r="G249" s="32">
        <f ca="1">IF(G175&gt;0,'Periodische Einnahmen'!$K16,0)</f>
        <v>0</v>
      </c>
      <c r="H249" s="32">
        <f ca="1">IF(H175&gt;0,'Periodische Einnahmen'!$K16,0)</f>
        <v>0</v>
      </c>
      <c r="I249" s="32">
        <f ca="1">IF(I175&gt;0,'Periodische Einnahmen'!$K16,0)</f>
        <v>0</v>
      </c>
      <c r="J249" s="32">
        <f ca="1">IF(J175&gt;0,'Periodische Einnahmen'!$K16,0)</f>
        <v>0</v>
      </c>
      <c r="K249" s="32">
        <f ca="1">IF(K175&gt;0,'Periodische Einnahmen'!$K16,0)</f>
        <v>0</v>
      </c>
      <c r="L249" s="32">
        <f ca="1">IF(L175&gt;0,'Periodische Einnahmen'!$K16,0)</f>
        <v>0</v>
      </c>
      <c r="M249" s="32">
        <f ca="1">IF(M175&gt;0,'Periodische Einnahmen'!$K16,0)</f>
        <v>0</v>
      </c>
      <c r="N249" s="32">
        <f ca="1">IF(N175&gt;0,'Periodische Einnahmen'!$K16,0)</f>
        <v>0</v>
      </c>
      <c r="O249" s="32">
        <f ca="1">IF(O175&gt;0,'Periodische Einnahmen'!$K16,0)</f>
        <v>0</v>
      </c>
      <c r="P249" s="32">
        <f ca="1">IF(P175&gt;0,'Periodische Einnahmen'!$K16,0)</f>
        <v>0</v>
      </c>
      <c r="Q249" s="32">
        <f ca="1">IF(Q175&gt;0,'Periodische Einnahmen'!$K16,0)</f>
        <v>0</v>
      </c>
      <c r="R249" s="32">
        <f ca="1">IF(R175&gt;0,'Periodische Einnahmen'!$K16,0)</f>
        <v>0</v>
      </c>
      <c r="S249" s="32">
        <f ca="1">IF(S175&gt;0,'Periodische Einnahmen'!$K16,0)</f>
        <v>0</v>
      </c>
      <c r="T249" s="32">
        <f ca="1">IF(T175&gt;0,'Periodische Einnahmen'!$K16,0)</f>
        <v>0</v>
      </c>
      <c r="U249" s="32">
        <f ca="1">IF(U175&gt;0,'Periodische Einnahmen'!$K16,0)</f>
        <v>0</v>
      </c>
      <c r="V249" s="32">
        <f ca="1">IF(V175&gt;0,'Periodische Einnahmen'!$K16,0)</f>
        <v>0</v>
      </c>
      <c r="W249" s="32">
        <f ca="1">IF(W175&gt;0,'Periodische Einnahmen'!$K16,0)</f>
        <v>0</v>
      </c>
      <c r="X249" s="32">
        <f ca="1">IF(X175&gt;0,'Periodische Einnahmen'!$K16,0)</f>
        <v>0</v>
      </c>
      <c r="Y249" s="32">
        <f ca="1">IF(Y175&gt;0,'Periodische Einnahmen'!$K16,0)</f>
        <v>0</v>
      </c>
      <c r="Z249" s="27">
        <f t="shared" ca="1" si="37"/>
        <v>0</v>
      </c>
      <c r="AA249" s="28">
        <f t="shared" ca="1" si="38"/>
        <v>0</v>
      </c>
    </row>
    <row r="250" spans="1:27">
      <c r="A250" s="31" t="str">
        <f t="shared" si="36"/>
        <v/>
      </c>
      <c r="B250" s="32">
        <f ca="1">IF(B176&gt;0,'Periodische Einnahmen'!$K17,0)</f>
        <v>0</v>
      </c>
      <c r="C250" s="32">
        <f ca="1">IF(C176&gt;0,'Periodische Einnahmen'!$K17,0)</f>
        <v>0</v>
      </c>
      <c r="D250" s="32">
        <f ca="1">IF(D176&gt;0,'Periodische Einnahmen'!$K17,0)</f>
        <v>0</v>
      </c>
      <c r="E250" s="32">
        <f ca="1">IF(E176&gt;0,'Periodische Einnahmen'!$K17,0)</f>
        <v>0</v>
      </c>
      <c r="F250" s="32">
        <f ca="1">IF(F176&gt;0,'Periodische Einnahmen'!$K17,0)</f>
        <v>0</v>
      </c>
      <c r="G250" s="32">
        <f ca="1">IF(G176&gt;0,'Periodische Einnahmen'!$K17,0)</f>
        <v>0</v>
      </c>
      <c r="H250" s="32">
        <f ca="1">IF(H176&gt;0,'Periodische Einnahmen'!$K17,0)</f>
        <v>0</v>
      </c>
      <c r="I250" s="32">
        <f ca="1">IF(I176&gt;0,'Periodische Einnahmen'!$K17,0)</f>
        <v>0</v>
      </c>
      <c r="J250" s="32">
        <f ca="1">IF(J176&gt;0,'Periodische Einnahmen'!$K17,0)</f>
        <v>0</v>
      </c>
      <c r="K250" s="32">
        <f ca="1">IF(K176&gt;0,'Periodische Einnahmen'!$K17,0)</f>
        <v>0</v>
      </c>
      <c r="L250" s="32">
        <f ca="1">IF(L176&gt;0,'Periodische Einnahmen'!$K17,0)</f>
        <v>0</v>
      </c>
      <c r="M250" s="32">
        <f ca="1">IF(M176&gt;0,'Periodische Einnahmen'!$K17,0)</f>
        <v>0</v>
      </c>
      <c r="N250" s="32">
        <f ca="1">IF(N176&gt;0,'Periodische Einnahmen'!$K17,0)</f>
        <v>0</v>
      </c>
      <c r="O250" s="32">
        <f ca="1">IF(O176&gt;0,'Periodische Einnahmen'!$K17,0)</f>
        <v>0</v>
      </c>
      <c r="P250" s="32">
        <f ca="1">IF(P176&gt;0,'Periodische Einnahmen'!$K17,0)</f>
        <v>0</v>
      </c>
      <c r="Q250" s="32">
        <f ca="1">IF(Q176&gt;0,'Periodische Einnahmen'!$K17,0)</f>
        <v>0</v>
      </c>
      <c r="R250" s="32">
        <f ca="1">IF(R176&gt;0,'Periodische Einnahmen'!$K17,0)</f>
        <v>0</v>
      </c>
      <c r="S250" s="32">
        <f ca="1">IF(S176&gt;0,'Periodische Einnahmen'!$K17,0)</f>
        <v>0</v>
      </c>
      <c r="T250" s="32">
        <f ca="1">IF(T176&gt;0,'Periodische Einnahmen'!$K17,0)</f>
        <v>0</v>
      </c>
      <c r="U250" s="32">
        <f ca="1">IF(U176&gt;0,'Periodische Einnahmen'!$K17,0)</f>
        <v>0</v>
      </c>
      <c r="V250" s="32">
        <f ca="1">IF(V176&gt;0,'Periodische Einnahmen'!$K17,0)</f>
        <v>0</v>
      </c>
      <c r="W250" s="32">
        <f ca="1">IF(W176&gt;0,'Periodische Einnahmen'!$K17,0)</f>
        <v>0</v>
      </c>
      <c r="X250" s="32">
        <f ca="1">IF(X176&gt;0,'Periodische Einnahmen'!$K17,0)</f>
        <v>0</v>
      </c>
      <c r="Y250" s="32">
        <f ca="1">IF(Y176&gt;0,'Periodische Einnahmen'!$K17,0)</f>
        <v>0</v>
      </c>
      <c r="Z250" s="27">
        <f t="shared" ca="1" si="37"/>
        <v>0</v>
      </c>
      <c r="AA250" s="28">
        <f t="shared" ca="1" si="38"/>
        <v>0</v>
      </c>
    </row>
    <row r="251" spans="1:27">
      <c r="A251" s="31" t="str">
        <f t="shared" si="36"/>
        <v/>
      </c>
      <c r="B251" s="32">
        <f ca="1">IF(B177&gt;0,'Periodische Einnahmen'!$K18,0)</f>
        <v>0</v>
      </c>
      <c r="C251" s="32">
        <f ca="1">IF(C177&gt;0,'Periodische Einnahmen'!$K18,0)</f>
        <v>0</v>
      </c>
      <c r="D251" s="32">
        <f ca="1">IF(D177&gt;0,'Periodische Einnahmen'!$K18,0)</f>
        <v>0</v>
      </c>
      <c r="E251" s="32">
        <f ca="1">IF(E177&gt;0,'Periodische Einnahmen'!$K18,0)</f>
        <v>0</v>
      </c>
      <c r="F251" s="32">
        <f ca="1">IF(F177&gt;0,'Periodische Einnahmen'!$K18,0)</f>
        <v>0</v>
      </c>
      <c r="G251" s="32">
        <f ca="1">IF(G177&gt;0,'Periodische Einnahmen'!$K18,0)</f>
        <v>0</v>
      </c>
      <c r="H251" s="32">
        <f ca="1">IF(H177&gt;0,'Periodische Einnahmen'!$K18,0)</f>
        <v>0</v>
      </c>
      <c r="I251" s="32">
        <f ca="1">IF(I177&gt;0,'Periodische Einnahmen'!$K18,0)</f>
        <v>0</v>
      </c>
      <c r="J251" s="32">
        <f ca="1">IF(J177&gt;0,'Periodische Einnahmen'!$K18,0)</f>
        <v>0</v>
      </c>
      <c r="K251" s="32">
        <f ca="1">IF(K177&gt;0,'Periodische Einnahmen'!$K18,0)</f>
        <v>0</v>
      </c>
      <c r="L251" s="32">
        <f ca="1">IF(L177&gt;0,'Periodische Einnahmen'!$K18,0)</f>
        <v>0</v>
      </c>
      <c r="M251" s="32">
        <f ca="1">IF(M177&gt;0,'Periodische Einnahmen'!$K18,0)</f>
        <v>0</v>
      </c>
      <c r="N251" s="32">
        <f ca="1">IF(N177&gt;0,'Periodische Einnahmen'!$K18,0)</f>
        <v>0</v>
      </c>
      <c r="O251" s="32">
        <f ca="1">IF(O177&gt;0,'Periodische Einnahmen'!$K18,0)</f>
        <v>0</v>
      </c>
      <c r="P251" s="32">
        <f ca="1">IF(P177&gt;0,'Periodische Einnahmen'!$K18,0)</f>
        <v>0</v>
      </c>
      <c r="Q251" s="32">
        <f ca="1">IF(Q177&gt;0,'Periodische Einnahmen'!$K18,0)</f>
        <v>0</v>
      </c>
      <c r="R251" s="32">
        <f ca="1">IF(R177&gt;0,'Periodische Einnahmen'!$K18,0)</f>
        <v>0</v>
      </c>
      <c r="S251" s="32">
        <f ca="1">IF(S177&gt;0,'Periodische Einnahmen'!$K18,0)</f>
        <v>0</v>
      </c>
      <c r="T251" s="32">
        <f ca="1">IF(T177&gt;0,'Periodische Einnahmen'!$K18,0)</f>
        <v>0</v>
      </c>
      <c r="U251" s="32">
        <f ca="1">IF(U177&gt;0,'Periodische Einnahmen'!$K18,0)</f>
        <v>0</v>
      </c>
      <c r="V251" s="32">
        <f ca="1">IF(V177&gt;0,'Periodische Einnahmen'!$K18,0)</f>
        <v>0</v>
      </c>
      <c r="W251" s="32">
        <f ca="1">IF(W177&gt;0,'Periodische Einnahmen'!$K18,0)</f>
        <v>0</v>
      </c>
      <c r="X251" s="32">
        <f ca="1">IF(X177&gt;0,'Periodische Einnahmen'!$K18,0)</f>
        <v>0</v>
      </c>
      <c r="Y251" s="32">
        <f ca="1">IF(Y177&gt;0,'Periodische Einnahmen'!$K18,0)</f>
        <v>0</v>
      </c>
      <c r="Z251" s="27">
        <f t="shared" ca="1" si="37"/>
        <v>0</v>
      </c>
      <c r="AA251" s="28">
        <f t="shared" ca="1" si="38"/>
        <v>0</v>
      </c>
    </row>
    <row r="252" spans="1:27">
      <c r="A252" s="31" t="str">
        <f t="shared" si="36"/>
        <v/>
      </c>
      <c r="B252" s="32">
        <f ca="1">IF(B178&gt;0,'Periodische Einnahmen'!$K19,0)</f>
        <v>0</v>
      </c>
      <c r="C252" s="32">
        <f ca="1">IF(C178&gt;0,'Periodische Einnahmen'!$K19,0)</f>
        <v>0</v>
      </c>
      <c r="D252" s="32">
        <f ca="1">IF(D178&gt;0,'Periodische Einnahmen'!$K19,0)</f>
        <v>0</v>
      </c>
      <c r="E252" s="32">
        <f ca="1">IF(E178&gt;0,'Periodische Einnahmen'!$K19,0)</f>
        <v>0</v>
      </c>
      <c r="F252" s="32">
        <f ca="1">IF(F178&gt;0,'Periodische Einnahmen'!$K19,0)</f>
        <v>0</v>
      </c>
      <c r="G252" s="32">
        <f ca="1">IF(G178&gt;0,'Periodische Einnahmen'!$K19,0)</f>
        <v>0</v>
      </c>
      <c r="H252" s="32">
        <f ca="1">IF(H178&gt;0,'Periodische Einnahmen'!$K19,0)</f>
        <v>0</v>
      </c>
      <c r="I252" s="32">
        <f ca="1">IF(I178&gt;0,'Periodische Einnahmen'!$K19,0)</f>
        <v>0</v>
      </c>
      <c r="J252" s="32">
        <f ca="1">IF(J178&gt;0,'Periodische Einnahmen'!$K19,0)</f>
        <v>0</v>
      </c>
      <c r="K252" s="32">
        <f ca="1">IF(K178&gt;0,'Periodische Einnahmen'!$K19,0)</f>
        <v>0</v>
      </c>
      <c r="L252" s="32">
        <f ca="1">IF(L178&gt;0,'Periodische Einnahmen'!$K19,0)</f>
        <v>0</v>
      </c>
      <c r="M252" s="32">
        <f ca="1">IF(M178&gt;0,'Periodische Einnahmen'!$K19,0)</f>
        <v>0</v>
      </c>
      <c r="N252" s="32">
        <f ca="1">IF(N178&gt;0,'Periodische Einnahmen'!$K19,0)</f>
        <v>0</v>
      </c>
      <c r="O252" s="32">
        <f ca="1">IF(O178&gt;0,'Periodische Einnahmen'!$K19,0)</f>
        <v>0</v>
      </c>
      <c r="P252" s="32">
        <f ca="1">IF(P178&gt;0,'Periodische Einnahmen'!$K19,0)</f>
        <v>0</v>
      </c>
      <c r="Q252" s="32">
        <f ca="1">IF(Q178&gt;0,'Periodische Einnahmen'!$K19,0)</f>
        <v>0</v>
      </c>
      <c r="R252" s="32">
        <f ca="1">IF(R178&gt;0,'Periodische Einnahmen'!$K19,0)</f>
        <v>0</v>
      </c>
      <c r="S252" s="32">
        <f ca="1">IF(S178&gt;0,'Periodische Einnahmen'!$K19,0)</f>
        <v>0</v>
      </c>
      <c r="T252" s="32">
        <f ca="1">IF(T178&gt;0,'Periodische Einnahmen'!$K19,0)</f>
        <v>0</v>
      </c>
      <c r="U252" s="32">
        <f ca="1">IF(U178&gt;0,'Periodische Einnahmen'!$K19,0)</f>
        <v>0</v>
      </c>
      <c r="V252" s="32">
        <f ca="1">IF(V178&gt;0,'Periodische Einnahmen'!$K19,0)</f>
        <v>0</v>
      </c>
      <c r="W252" s="32">
        <f ca="1">IF(W178&gt;0,'Periodische Einnahmen'!$K19,0)</f>
        <v>0</v>
      </c>
      <c r="X252" s="32">
        <f ca="1">IF(X178&gt;0,'Periodische Einnahmen'!$K19,0)</f>
        <v>0</v>
      </c>
      <c r="Y252" s="32">
        <f ca="1">IF(Y178&gt;0,'Periodische Einnahmen'!$K19,0)</f>
        <v>0</v>
      </c>
      <c r="Z252" s="27">
        <f t="shared" ca="1" si="37"/>
        <v>0</v>
      </c>
      <c r="AA252" s="28">
        <f t="shared" ca="1" si="38"/>
        <v>0</v>
      </c>
    </row>
    <row r="253" spans="1:27">
      <c r="A253" s="31" t="str">
        <f t="shared" si="36"/>
        <v/>
      </c>
      <c r="B253" s="32">
        <f ca="1">IF(B179&gt;0,'Periodische Einnahmen'!$K20,0)</f>
        <v>0</v>
      </c>
      <c r="C253" s="32">
        <f ca="1">IF(C179&gt;0,'Periodische Einnahmen'!$K20,0)</f>
        <v>0</v>
      </c>
      <c r="D253" s="32">
        <f ca="1">IF(D179&gt;0,'Periodische Einnahmen'!$K20,0)</f>
        <v>0</v>
      </c>
      <c r="E253" s="32">
        <f ca="1">IF(E179&gt;0,'Periodische Einnahmen'!$K20,0)</f>
        <v>0</v>
      </c>
      <c r="F253" s="32">
        <f ca="1">IF(F179&gt;0,'Periodische Einnahmen'!$K20,0)</f>
        <v>0</v>
      </c>
      <c r="G253" s="32">
        <f ca="1">IF(G179&gt;0,'Periodische Einnahmen'!$K20,0)</f>
        <v>0</v>
      </c>
      <c r="H253" s="32">
        <f ca="1">IF(H179&gt;0,'Periodische Einnahmen'!$K20,0)</f>
        <v>0</v>
      </c>
      <c r="I253" s="32">
        <f ca="1">IF(I179&gt;0,'Periodische Einnahmen'!$K20,0)</f>
        <v>0</v>
      </c>
      <c r="J253" s="32">
        <f ca="1">IF(J179&gt;0,'Periodische Einnahmen'!$K20,0)</f>
        <v>0</v>
      </c>
      <c r="K253" s="32">
        <f ca="1">IF(K179&gt;0,'Periodische Einnahmen'!$K20,0)</f>
        <v>0</v>
      </c>
      <c r="L253" s="32">
        <f ca="1">IF(L179&gt;0,'Periodische Einnahmen'!$K20,0)</f>
        <v>0</v>
      </c>
      <c r="M253" s="32">
        <f ca="1">IF(M179&gt;0,'Periodische Einnahmen'!$K20,0)</f>
        <v>0</v>
      </c>
      <c r="N253" s="32">
        <f ca="1">IF(N179&gt;0,'Periodische Einnahmen'!$K20,0)</f>
        <v>0</v>
      </c>
      <c r="O253" s="32">
        <f ca="1">IF(O179&gt;0,'Periodische Einnahmen'!$K20,0)</f>
        <v>0</v>
      </c>
      <c r="P253" s="32">
        <f ca="1">IF(P179&gt;0,'Periodische Einnahmen'!$K20,0)</f>
        <v>0</v>
      </c>
      <c r="Q253" s="32">
        <f ca="1">IF(Q179&gt;0,'Periodische Einnahmen'!$K20,0)</f>
        <v>0</v>
      </c>
      <c r="R253" s="32">
        <f ca="1">IF(R179&gt;0,'Periodische Einnahmen'!$K20,0)</f>
        <v>0</v>
      </c>
      <c r="S253" s="32">
        <f ca="1">IF(S179&gt;0,'Periodische Einnahmen'!$K20,0)</f>
        <v>0</v>
      </c>
      <c r="T253" s="32">
        <f ca="1">IF(T179&gt;0,'Periodische Einnahmen'!$K20,0)</f>
        <v>0</v>
      </c>
      <c r="U253" s="32">
        <f ca="1">IF(U179&gt;0,'Periodische Einnahmen'!$K20,0)</f>
        <v>0</v>
      </c>
      <c r="V253" s="32">
        <f ca="1">IF(V179&gt;0,'Periodische Einnahmen'!$K20,0)</f>
        <v>0</v>
      </c>
      <c r="W253" s="32">
        <f ca="1">IF(W179&gt;0,'Periodische Einnahmen'!$K20,0)</f>
        <v>0</v>
      </c>
      <c r="X253" s="32">
        <f ca="1">IF(X179&gt;0,'Periodische Einnahmen'!$K20,0)</f>
        <v>0</v>
      </c>
      <c r="Y253" s="32">
        <f ca="1">IF(Y179&gt;0,'Periodische Einnahmen'!$K20,0)</f>
        <v>0</v>
      </c>
      <c r="Z253" s="27">
        <f t="shared" ca="1" si="37"/>
        <v>0</v>
      </c>
      <c r="AA253" s="28">
        <f t="shared" ca="1" si="38"/>
        <v>0</v>
      </c>
    </row>
    <row r="254" spans="1:27">
      <c r="A254" s="31" t="str">
        <f t="shared" si="36"/>
        <v/>
      </c>
      <c r="B254" s="32">
        <f ca="1">IF(B180&gt;0,'Periodische Einnahmen'!$K21,0)</f>
        <v>0</v>
      </c>
      <c r="C254" s="32">
        <f ca="1">IF(C180&gt;0,'Periodische Einnahmen'!$K21,0)</f>
        <v>0</v>
      </c>
      <c r="D254" s="32">
        <f ca="1">IF(D180&gt;0,'Periodische Einnahmen'!$K21,0)</f>
        <v>0</v>
      </c>
      <c r="E254" s="32">
        <f ca="1">IF(E180&gt;0,'Periodische Einnahmen'!$K21,0)</f>
        <v>0</v>
      </c>
      <c r="F254" s="32">
        <f ca="1">IF(F180&gt;0,'Periodische Einnahmen'!$K21,0)</f>
        <v>0</v>
      </c>
      <c r="G254" s="32">
        <f ca="1">IF(G180&gt;0,'Periodische Einnahmen'!$K21,0)</f>
        <v>0</v>
      </c>
      <c r="H254" s="32">
        <f ca="1">IF(H180&gt;0,'Periodische Einnahmen'!$K21,0)</f>
        <v>0</v>
      </c>
      <c r="I254" s="32">
        <f ca="1">IF(I180&gt;0,'Periodische Einnahmen'!$K21,0)</f>
        <v>0</v>
      </c>
      <c r="J254" s="32">
        <f ca="1">IF(J180&gt;0,'Periodische Einnahmen'!$K21,0)</f>
        <v>0</v>
      </c>
      <c r="K254" s="32">
        <f ca="1">IF(K180&gt;0,'Periodische Einnahmen'!$K21,0)</f>
        <v>0</v>
      </c>
      <c r="L254" s="32">
        <f ca="1">IF(L180&gt;0,'Periodische Einnahmen'!$K21,0)</f>
        <v>0</v>
      </c>
      <c r="M254" s="32">
        <f ca="1">IF(M180&gt;0,'Periodische Einnahmen'!$K21,0)</f>
        <v>0</v>
      </c>
      <c r="N254" s="32">
        <f ca="1">IF(N180&gt;0,'Periodische Einnahmen'!$K21,0)</f>
        <v>0</v>
      </c>
      <c r="O254" s="32">
        <f ca="1">IF(O180&gt;0,'Periodische Einnahmen'!$K21,0)</f>
        <v>0</v>
      </c>
      <c r="P254" s="32">
        <f ca="1">IF(P180&gt;0,'Periodische Einnahmen'!$K21,0)</f>
        <v>0</v>
      </c>
      <c r="Q254" s="32">
        <f ca="1">IF(Q180&gt;0,'Periodische Einnahmen'!$K21,0)</f>
        <v>0</v>
      </c>
      <c r="R254" s="32">
        <f ca="1">IF(R180&gt;0,'Periodische Einnahmen'!$K21,0)</f>
        <v>0</v>
      </c>
      <c r="S254" s="32">
        <f ca="1">IF(S180&gt;0,'Periodische Einnahmen'!$K21,0)</f>
        <v>0</v>
      </c>
      <c r="T254" s="32">
        <f ca="1">IF(T180&gt;0,'Periodische Einnahmen'!$K21,0)</f>
        <v>0</v>
      </c>
      <c r="U254" s="32">
        <f ca="1">IF(U180&gt;0,'Periodische Einnahmen'!$K21,0)</f>
        <v>0</v>
      </c>
      <c r="V254" s="32">
        <f ca="1">IF(V180&gt;0,'Periodische Einnahmen'!$K21,0)</f>
        <v>0</v>
      </c>
      <c r="W254" s="32">
        <f ca="1">IF(W180&gt;0,'Periodische Einnahmen'!$K21,0)</f>
        <v>0</v>
      </c>
      <c r="X254" s="32">
        <f ca="1">IF(X180&gt;0,'Periodische Einnahmen'!$K21,0)</f>
        <v>0</v>
      </c>
      <c r="Y254" s="32">
        <f ca="1">IF(Y180&gt;0,'Periodische Einnahmen'!$K21,0)</f>
        <v>0</v>
      </c>
      <c r="Z254" s="27">
        <f t="shared" ca="1" si="37"/>
        <v>0</v>
      </c>
      <c r="AA254" s="28">
        <f t="shared" ca="1" si="38"/>
        <v>0</v>
      </c>
    </row>
    <row r="255" spans="1:27">
      <c r="A255" s="31" t="str">
        <f t="shared" si="36"/>
        <v/>
      </c>
      <c r="B255" s="32">
        <f ca="1">IF(B181&gt;0,'Periodische Einnahmen'!$K22,0)</f>
        <v>0</v>
      </c>
      <c r="C255" s="32">
        <f ca="1">IF(C181&gt;0,'Periodische Einnahmen'!$K22,0)</f>
        <v>0</v>
      </c>
      <c r="D255" s="32">
        <f ca="1">IF(D181&gt;0,'Periodische Einnahmen'!$K22,0)</f>
        <v>0</v>
      </c>
      <c r="E255" s="32">
        <f ca="1">IF(E181&gt;0,'Periodische Einnahmen'!$K22,0)</f>
        <v>0</v>
      </c>
      <c r="F255" s="32">
        <f ca="1">IF(F181&gt;0,'Periodische Einnahmen'!$K22,0)</f>
        <v>0</v>
      </c>
      <c r="G255" s="32">
        <f ca="1">IF(G181&gt;0,'Periodische Einnahmen'!$K22,0)</f>
        <v>0</v>
      </c>
      <c r="H255" s="32">
        <f ca="1">IF(H181&gt;0,'Periodische Einnahmen'!$K22,0)</f>
        <v>0</v>
      </c>
      <c r="I255" s="32">
        <f ca="1">IF(I181&gt;0,'Periodische Einnahmen'!$K22,0)</f>
        <v>0</v>
      </c>
      <c r="J255" s="32">
        <f ca="1">IF(J181&gt;0,'Periodische Einnahmen'!$K22,0)</f>
        <v>0</v>
      </c>
      <c r="K255" s="32">
        <f ca="1">IF(K181&gt;0,'Periodische Einnahmen'!$K22,0)</f>
        <v>0</v>
      </c>
      <c r="L255" s="32">
        <f ca="1">IF(L181&gt;0,'Periodische Einnahmen'!$K22,0)</f>
        <v>0</v>
      </c>
      <c r="M255" s="32">
        <f ca="1">IF(M181&gt;0,'Periodische Einnahmen'!$K22,0)</f>
        <v>0</v>
      </c>
      <c r="N255" s="32">
        <f ca="1">IF(N181&gt;0,'Periodische Einnahmen'!$K22,0)</f>
        <v>0</v>
      </c>
      <c r="O255" s="32">
        <f ca="1">IF(O181&gt;0,'Periodische Einnahmen'!$K22,0)</f>
        <v>0</v>
      </c>
      <c r="P255" s="32">
        <f ca="1">IF(P181&gt;0,'Periodische Einnahmen'!$K22,0)</f>
        <v>0</v>
      </c>
      <c r="Q255" s="32">
        <f ca="1">IF(Q181&gt;0,'Periodische Einnahmen'!$K22,0)</f>
        <v>0</v>
      </c>
      <c r="R255" s="32">
        <f ca="1">IF(R181&gt;0,'Periodische Einnahmen'!$K22,0)</f>
        <v>0</v>
      </c>
      <c r="S255" s="32">
        <f ca="1">IF(S181&gt;0,'Periodische Einnahmen'!$K22,0)</f>
        <v>0</v>
      </c>
      <c r="T255" s="32">
        <f ca="1">IF(T181&gt;0,'Periodische Einnahmen'!$K22,0)</f>
        <v>0</v>
      </c>
      <c r="U255" s="32">
        <f ca="1">IF(U181&gt;0,'Periodische Einnahmen'!$K22,0)</f>
        <v>0</v>
      </c>
      <c r="V255" s="32">
        <f ca="1">IF(V181&gt;0,'Periodische Einnahmen'!$K22,0)</f>
        <v>0</v>
      </c>
      <c r="W255" s="32">
        <f ca="1">IF(W181&gt;0,'Periodische Einnahmen'!$K22,0)</f>
        <v>0</v>
      </c>
      <c r="X255" s="32">
        <f ca="1">IF(X181&gt;0,'Periodische Einnahmen'!$K22,0)</f>
        <v>0</v>
      </c>
      <c r="Y255" s="32">
        <f ca="1">IF(Y181&gt;0,'Periodische Einnahmen'!$K22,0)</f>
        <v>0</v>
      </c>
      <c r="Z255" s="27">
        <f t="shared" ca="1" si="37"/>
        <v>0</v>
      </c>
      <c r="AA255" s="28">
        <f t="shared" ca="1" si="38"/>
        <v>0</v>
      </c>
    </row>
    <row r="256" spans="1:27">
      <c r="A256" s="31" t="str">
        <f t="shared" si="36"/>
        <v/>
      </c>
      <c r="B256" s="32">
        <f ca="1">IF(B182&gt;0,'Periodische Einnahmen'!$K23,0)</f>
        <v>0</v>
      </c>
      <c r="C256" s="32">
        <f ca="1">IF(C182&gt;0,'Periodische Einnahmen'!$K23,0)</f>
        <v>0</v>
      </c>
      <c r="D256" s="32">
        <f ca="1">IF(D182&gt;0,'Periodische Einnahmen'!$K23,0)</f>
        <v>0</v>
      </c>
      <c r="E256" s="32">
        <f ca="1">IF(E182&gt;0,'Periodische Einnahmen'!$K23,0)</f>
        <v>0</v>
      </c>
      <c r="F256" s="32">
        <f ca="1">IF(F182&gt;0,'Periodische Einnahmen'!$K23,0)</f>
        <v>0</v>
      </c>
      <c r="G256" s="32">
        <f ca="1">IF(G182&gt;0,'Periodische Einnahmen'!$K23,0)</f>
        <v>0</v>
      </c>
      <c r="H256" s="32">
        <f ca="1">IF(H182&gt;0,'Periodische Einnahmen'!$K23,0)</f>
        <v>0</v>
      </c>
      <c r="I256" s="32">
        <f ca="1">IF(I182&gt;0,'Periodische Einnahmen'!$K23,0)</f>
        <v>0</v>
      </c>
      <c r="J256" s="32">
        <f ca="1">IF(J182&gt;0,'Periodische Einnahmen'!$K23,0)</f>
        <v>0</v>
      </c>
      <c r="K256" s="32">
        <f ca="1">IF(K182&gt;0,'Periodische Einnahmen'!$K23,0)</f>
        <v>0</v>
      </c>
      <c r="L256" s="32">
        <f ca="1">IF(L182&gt;0,'Periodische Einnahmen'!$K23,0)</f>
        <v>0</v>
      </c>
      <c r="M256" s="32">
        <f ca="1">IF(M182&gt;0,'Periodische Einnahmen'!$K23,0)</f>
        <v>0</v>
      </c>
      <c r="N256" s="32">
        <f ca="1">IF(N182&gt;0,'Periodische Einnahmen'!$K23,0)</f>
        <v>0</v>
      </c>
      <c r="O256" s="32">
        <f ca="1">IF(O182&gt;0,'Periodische Einnahmen'!$K23,0)</f>
        <v>0</v>
      </c>
      <c r="P256" s="32">
        <f ca="1">IF(P182&gt;0,'Periodische Einnahmen'!$K23,0)</f>
        <v>0</v>
      </c>
      <c r="Q256" s="32">
        <f ca="1">IF(Q182&gt;0,'Periodische Einnahmen'!$K23,0)</f>
        <v>0</v>
      </c>
      <c r="R256" s="32">
        <f ca="1">IF(R182&gt;0,'Periodische Einnahmen'!$K23,0)</f>
        <v>0</v>
      </c>
      <c r="S256" s="32">
        <f ca="1">IF(S182&gt;0,'Periodische Einnahmen'!$K23,0)</f>
        <v>0</v>
      </c>
      <c r="T256" s="32">
        <f ca="1">IF(T182&gt;0,'Periodische Einnahmen'!$K23,0)</f>
        <v>0</v>
      </c>
      <c r="U256" s="32">
        <f ca="1">IF(U182&gt;0,'Periodische Einnahmen'!$K23,0)</f>
        <v>0</v>
      </c>
      <c r="V256" s="32">
        <f ca="1">IF(V182&gt;0,'Periodische Einnahmen'!$K23,0)</f>
        <v>0</v>
      </c>
      <c r="W256" s="32">
        <f ca="1">IF(W182&gt;0,'Periodische Einnahmen'!$K23,0)</f>
        <v>0</v>
      </c>
      <c r="X256" s="32">
        <f ca="1">IF(X182&gt;0,'Periodische Einnahmen'!$K23,0)</f>
        <v>0</v>
      </c>
      <c r="Y256" s="32">
        <f ca="1">IF(Y182&gt;0,'Periodische Einnahmen'!$K23,0)</f>
        <v>0</v>
      </c>
      <c r="Z256" s="27">
        <f t="shared" ca="1" si="37"/>
        <v>0</v>
      </c>
      <c r="AA256" s="28">
        <f t="shared" ca="1" si="38"/>
        <v>0</v>
      </c>
    </row>
    <row r="257" spans="1:27">
      <c r="A257" s="31" t="str">
        <f t="shared" si="36"/>
        <v/>
      </c>
      <c r="B257" s="32">
        <f ca="1">IF(B183&gt;0,'Periodische Einnahmen'!$K24,0)</f>
        <v>0</v>
      </c>
      <c r="C257" s="32">
        <f ca="1">IF(C183&gt;0,'Periodische Einnahmen'!$K24,0)</f>
        <v>0</v>
      </c>
      <c r="D257" s="32">
        <f ca="1">IF(D183&gt;0,'Periodische Einnahmen'!$K24,0)</f>
        <v>0</v>
      </c>
      <c r="E257" s="32">
        <f ca="1">IF(E183&gt;0,'Periodische Einnahmen'!$K24,0)</f>
        <v>0</v>
      </c>
      <c r="F257" s="32">
        <f ca="1">IF(F183&gt;0,'Periodische Einnahmen'!$K24,0)</f>
        <v>0</v>
      </c>
      <c r="G257" s="32">
        <f ca="1">IF(G183&gt;0,'Periodische Einnahmen'!$K24,0)</f>
        <v>0</v>
      </c>
      <c r="H257" s="32">
        <f ca="1">IF(H183&gt;0,'Periodische Einnahmen'!$K24,0)</f>
        <v>0</v>
      </c>
      <c r="I257" s="32">
        <f ca="1">IF(I183&gt;0,'Periodische Einnahmen'!$K24,0)</f>
        <v>0</v>
      </c>
      <c r="J257" s="32">
        <f ca="1">IF(J183&gt;0,'Periodische Einnahmen'!$K24,0)</f>
        <v>0</v>
      </c>
      <c r="K257" s="32">
        <f ca="1">IF(K183&gt;0,'Periodische Einnahmen'!$K24,0)</f>
        <v>0</v>
      </c>
      <c r="L257" s="32">
        <f ca="1">IF(L183&gt;0,'Periodische Einnahmen'!$K24,0)</f>
        <v>0</v>
      </c>
      <c r="M257" s="32">
        <f ca="1">IF(M183&gt;0,'Periodische Einnahmen'!$K24,0)</f>
        <v>0</v>
      </c>
      <c r="N257" s="32">
        <f ca="1">IF(N183&gt;0,'Periodische Einnahmen'!$K24,0)</f>
        <v>0</v>
      </c>
      <c r="O257" s="32">
        <f ca="1">IF(O183&gt;0,'Periodische Einnahmen'!$K24,0)</f>
        <v>0</v>
      </c>
      <c r="P257" s="32">
        <f ca="1">IF(P183&gt;0,'Periodische Einnahmen'!$K24,0)</f>
        <v>0</v>
      </c>
      <c r="Q257" s="32">
        <f ca="1">IF(Q183&gt;0,'Periodische Einnahmen'!$K24,0)</f>
        <v>0</v>
      </c>
      <c r="R257" s="32">
        <f ca="1">IF(R183&gt;0,'Periodische Einnahmen'!$K24,0)</f>
        <v>0</v>
      </c>
      <c r="S257" s="32">
        <f ca="1">IF(S183&gt;0,'Periodische Einnahmen'!$K24,0)</f>
        <v>0</v>
      </c>
      <c r="T257" s="32">
        <f ca="1">IF(T183&gt;0,'Periodische Einnahmen'!$K24,0)</f>
        <v>0</v>
      </c>
      <c r="U257" s="32">
        <f ca="1">IF(U183&gt;0,'Periodische Einnahmen'!$K24,0)</f>
        <v>0</v>
      </c>
      <c r="V257" s="32">
        <f ca="1">IF(V183&gt;0,'Periodische Einnahmen'!$K24,0)</f>
        <v>0</v>
      </c>
      <c r="W257" s="32">
        <f ca="1">IF(W183&gt;0,'Periodische Einnahmen'!$K24,0)</f>
        <v>0</v>
      </c>
      <c r="X257" s="32">
        <f ca="1">IF(X183&gt;0,'Periodische Einnahmen'!$K24,0)</f>
        <v>0</v>
      </c>
      <c r="Y257" s="32">
        <f ca="1">IF(Y183&gt;0,'Periodische Einnahmen'!$K24,0)</f>
        <v>0</v>
      </c>
      <c r="Z257" s="27">
        <f t="shared" ca="1" si="37"/>
        <v>0</v>
      </c>
      <c r="AA257" s="28">
        <f t="shared" ca="1" si="38"/>
        <v>0</v>
      </c>
    </row>
    <row r="258" spans="1:27">
      <c r="A258" s="31" t="str">
        <f t="shared" si="36"/>
        <v/>
      </c>
      <c r="B258" s="32">
        <f ca="1">IF(B184&gt;0,'Periodische Einnahmen'!$K25,0)</f>
        <v>0</v>
      </c>
      <c r="C258" s="32">
        <f ca="1">IF(C184&gt;0,'Periodische Einnahmen'!$K25,0)</f>
        <v>0</v>
      </c>
      <c r="D258" s="32">
        <f ca="1">IF(D184&gt;0,'Periodische Einnahmen'!$K25,0)</f>
        <v>0</v>
      </c>
      <c r="E258" s="32">
        <f ca="1">IF(E184&gt;0,'Periodische Einnahmen'!$K25,0)</f>
        <v>0</v>
      </c>
      <c r="F258" s="32">
        <f ca="1">IF(F184&gt;0,'Periodische Einnahmen'!$K25,0)</f>
        <v>0</v>
      </c>
      <c r="G258" s="32">
        <f ca="1">IF(G184&gt;0,'Periodische Einnahmen'!$K25,0)</f>
        <v>0</v>
      </c>
      <c r="H258" s="32">
        <f ca="1">IF(H184&gt;0,'Periodische Einnahmen'!$K25,0)</f>
        <v>0</v>
      </c>
      <c r="I258" s="32">
        <f ca="1">IF(I184&gt;0,'Periodische Einnahmen'!$K25,0)</f>
        <v>0</v>
      </c>
      <c r="J258" s="32">
        <f ca="1">IF(J184&gt;0,'Periodische Einnahmen'!$K25,0)</f>
        <v>0</v>
      </c>
      <c r="K258" s="32">
        <f ca="1">IF(K184&gt;0,'Periodische Einnahmen'!$K25,0)</f>
        <v>0</v>
      </c>
      <c r="L258" s="32">
        <f ca="1">IF(L184&gt;0,'Periodische Einnahmen'!$K25,0)</f>
        <v>0</v>
      </c>
      <c r="M258" s="32">
        <f ca="1">IF(M184&gt;0,'Periodische Einnahmen'!$K25,0)</f>
        <v>0</v>
      </c>
      <c r="N258" s="32">
        <f ca="1">IF(N184&gt;0,'Periodische Einnahmen'!$K25,0)</f>
        <v>0</v>
      </c>
      <c r="O258" s="32">
        <f ca="1">IF(O184&gt;0,'Periodische Einnahmen'!$K25,0)</f>
        <v>0</v>
      </c>
      <c r="P258" s="32">
        <f ca="1">IF(P184&gt;0,'Periodische Einnahmen'!$K25,0)</f>
        <v>0</v>
      </c>
      <c r="Q258" s="32">
        <f ca="1">IF(Q184&gt;0,'Periodische Einnahmen'!$K25,0)</f>
        <v>0</v>
      </c>
      <c r="R258" s="32">
        <f ca="1">IF(R184&gt;0,'Periodische Einnahmen'!$K25,0)</f>
        <v>0</v>
      </c>
      <c r="S258" s="32">
        <f ca="1">IF(S184&gt;0,'Periodische Einnahmen'!$K25,0)</f>
        <v>0</v>
      </c>
      <c r="T258" s="32">
        <f ca="1">IF(T184&gt;0,'Periodische Einnahmen'!$K25,0)</f>
        <v>0</v>
      </c>
      <c r="U258" s="32">
        <f ca="1">IF(U184&gt;0,'Periodische Einnahmen'!$K25,0)</f>
        <v>0</v>
      </c>
      <c r="V258" s="32">
        <f ca="1">IF(V184&gt;0,'Periodische Einnahmen'!$K25,0)</f>
        <v>0</v>
      </c>
      <c r="W258" s="32">
        <f ca="1">IF(W184&gt;0,'Periodische Einnahmen'!$K25,0)</f>
        <v>0</v>
      </c>
      <c r="X258" s="32">
        <f ca="1">IF(X184&gt;0,'Periodische Einnahmen'!$K25,0)</f>
        <v>0</v>
      </c>
      <c r="Y258" s="32">
        <f ca="1">IF(Y184&gt;0,'Periodische Einnahmen'!$K25,0)</f>
        <v>0</v>
      </c>
      <c r="Z258" s="27">
        <f t="shared" ca="1" si="37"/>
        <v>0</v>
      </c>
      <c r="AA258" s="28">
        <f t="shared" ca="1" si="38"/>
        <v>0</v>
      </c>
    </row>
    <row r="259" spans="1:27">
      <c r="A259" s="31" t="str">
        <f t="shared" si="36"/>
        <v/>
      </c>
      <c r="B259" s="32">
        <f ca="1">IF(B185&gt;0,'Periodische Einnahmen'!$K26,0)</f>
        <v>0</v>
      </c>
      <c r="C259" s="32">
        <f ca="1">IF(C185&gt;0,'Periodische Einnahmen'!$K26,0)</f>
        <v>0</v>
      </c>
      <c r="D259" s="32">
        <f ca="1">IF(D185&gt;0,'Periodische Einnahmen'!$K26,0)</f>
        <v>0</v>
      </c>
      <c r="E259" s="32">
        <f ca="1">IF(E185&gt;0,'Periodische Einnahmen'!$K26,0)</f>
        <v>0</v>
      </c>
      <c r="F259" s="32">
        <f ca="1">IF(F185&gt;0,'Periodische Einnahmen'!$K26,0)</f>
        <v>0</v>
      </c>
      <c r="G259" s="32">
        <f ca="1">IF(G185&gt;0,'Periodische Einnahmen'!$K26,0)</f>
        <v>0</v>
      </c>
      <c r="H259" s="32">
        <f ca="1">IF(H185&gt;0,'Periodische Einnahmen'!$K26,0)</f>
        <v>0</v>
      </c>
      <c r="I259" s="32">
        <f ca="1">IF(I185&gt;0,'Periodische Einnahmen'!$K26,0)</f>
        <v>0</v>
      </c>
      <c r="J259" s="32">
        <f ca="1">IF(J185&gt;0,'Periodische Einnahmen'!$K26,0)</f>
        <v>0</v>
      </c>
      <c r="K259" s="32">
        <f ca="1">IF(K185&gt;0,'Periodische Einnahmen'!$K26,0)</f>
        <v>0</v>
      </c>
      <c r="L259" s="32">
        <f ca="1">IF(L185&gt;0,'Periodische Einnahmen'!$K26,0)</f>
        <v>0</v>
      </c>
      <c r="M259" s="32">
        <f ca="1">IF(M185&gt;0,'Periodische Einnahmen'!$K26,0)</f>
        <v>0</v>
      </c>
      <c r="N259" s="32">
        <f ca="1">IF(N185&gt;0,'Periodische Einnahmen'!$K26,0)</f>
        <v>0</v>
      </c>
      <c r="O259" s="32">
        <f ca="1">IF(O185&gt;0,'Periodische Einnahmen'!$K26,0)</f>
        <v>0</v>
      </c>
      <c r="P259" s="32">
        <f ca="1">IF(P185&gt;0,'Periodische Einnahmen'!$K26,0)</f>
        <v>0</v>
      </c>
      <c r="Q259" s="32">
        <f ca="1">IF(Q185&gt;0,'Periodische Einnahmen'!$K26,0)</f>
        <v>0</v>
      </c>
      <c r="R259" s="32">
        <f ca="1">IF(R185&gt;0,'Periodische Einnahmen'!$K26,0)</f>
        <v>0</v>
      </c>
      <c r="S259" s="32">
        <f ca="1">IF(S185&gt;0,'Periodische Einnahmen'!$K26,0)</f>
        <v>0</v>
      </c>
      <c r="T259" s="32">
        <f ca="1">IF(T185&gt;0,'Periodische Einnahmen'!$K26,0)</f>
        <v>0</v>
      </c>
      <c r="U259" s="32">
        <f ca="1">IF(U185&gt;0,'Periodische Einnahmen'!$K26,0)</f>
        <v>0</v>
      </c>
      <c r="V259" s="32">
        <f ca="1">IF(V185&gt;0,'Periodische Einnahmen'!$K26,0)</f>
        <v>0</v>
      </c>
      <c r="W259" s="32">
        <f ca="1">IF(W185&gt;0,'Periodische Einnahmen'!$K26,0)</f>
        <v>0</v>
      </c>
      <c r="X259" s="32">
        <f ca="1">IF(X185&gt;0,'Periodische Einnahmen'!$K26,0)</f>
        <v>0</v>
      </c>
      <c r="Y259" s="32">
        <f ca="1">IF(Y185&gt;0,'Periodische Einnahmen'!$K26,0)</f>
        <v>0</v>
      </c>
      <c r="Z259" s="27">
        <f t="shared" ca="1" si="37"/>
        <v>0</v>
      </c>
      <c r="AA259" s="28">
        <f t="shared" ca="1" si="38"/>
        <v>0</v>
      </c>
    </row>
    <row r="260" spans="1:27">
      <c r="A260" s="31" t="str">
        <f t="shared" si="36"/>
        <v/>
      </c>
      <c r="B260" s="32">
        <f ca="1">IF(B186&gt;0,'Periodische Einnahmen'!$K27,0)</f>
        <v>0</v>
      </c>
      <c r="C260" s="32">
        <f ca="1">IF(C186&gt;0,'Periodische Einnahmen'!$K27,0)</f>
        <v>0</v>
      </c>
      <c r="D260" s="32">
        <f ca="1">IF(D186&gt;0,'Periodische Einnahmen'!$K27,0)</f>
        <v>0</v>
      </c>
      <c r="E260" s="32">
        <f ca="1">IF(E186&gt;0,'Periodische Einnahmen'!$K27,0)</f>
        <v>0</v>
      </c>
      <c r="F260" s="32">
        <f ca="1">IF(F186&gt;0,'Periodische Einnahmen'!$K27,0)</f>
        <v>0</v>
      </c>
      <c r="G260" s="32">
        <f ca="1">IF(G186&gt;0,'Periodische Einnahmen'!$K27,0)</f>
        <v>0</v>
      </c>
      <c r="H260" s="32">
        <f ca="1">IF(H186&gt;0,'Periodische Einnahmen'!$K27,0)</f>
        <v>0</v>
      </c>
      <c r="I260" s="32">
        <f ca="1">IF(I186&gt;0,'Periodische Einnahmen'!$K27,0)</f>
        <v>0</v>
      </c>
      <c r="J260" s="32">
        <f ca="1">IF(J186&gt;0,'Periodische Einnahmen'!$K27,0)</f>
        <v>0</v>
      </c>
      <c r="K260" s="32">
        <f ca="1">IF(K186&gt;0,'Periodische Einnahmen'!$K27,0)</f>
        <v>0</v>
      </c>
      <c r="L260" s="32">
        <f ca="1">IF(L186&gt;0,'Periodische Einnahmen'!$K27,0)</f>
        <v>0</v>
      </c>
      <c r="M260" s="32">
        <f ca="1">IF(M186&gt;0,'Periodische Einnahmen'!$K27,0)</f>
        <v>0</v>
      </c>
      <c r="N260" s="32">
        <f ca="1">IF(N186&gt;0,'Periodische Einnahmen'!$K27,0)</f>
        <v>0</v>
      </c>
      <c r="O260" s="32">
        <f ca="1">IF(O186&gt;0,'Periodische Einnahmen'!$K27,0)</f>
        <v>0</v>
      </c>
      <c r="P260" s="32">
        <f ca="1">IF(P186&gt;0,'Periodische Einnahmen'!$K27,0)</f>
        <v>0</v>
      </c>
      <c r="Q260" s="32">
        <f ca="1">IF(Q186&gt;0,'Periodische Einnahmen'!$K27,0)</f>
        <v>0</v>
      </c>
      <c r="R260" s="32">
        <f ca="1">IF(R186&gt;0,'Periodische Einnahmen'!$K27,0)</f>
        <v>0</v>
      </c>
      <c r="S260" s="32">
        <f ca="1">IF(S186&gt;0,'Periodische Einnahmen'!$K27,0)</f>
        <v>0</v>
      </c>
      <c r="T260" s="32">
        <f ca="1">IF(T186&gt;0,'Periodische Einnahmen'!$K27,0)</f>
        <v>0</v>
      </c>
      <c r="U260" s="32">
        <f ca="1">IF(U186&gt;0,'Periodische Einnahmen'!$K27,0)</f>
        <v>0</v>
      </c>
      <c r="V260" s="32">
        <f ca="1">IF(V186&gt;0,'Periodische Einnahmen'!$K27,0)</f>
        <v>0</v>
      </c>
      <c r="W260" s="32">
        <f ca="1">IF(W186&gt;0,'Periodische Einnahmen'!$K27,0)</f>
        <v>0</v>
      </c>
      <c r="X260" s="32">
        <f ca="1">IF(X186&gt;0,'Periodische Einnahmen'!$K27,0)</f>
        <v>0</v>
      </c>
      <c r="Y260" s="32">
        <f ca="1">IF(Y186&gt;0,'Periodische Einnahmen'!$K27,0)</f>
        <v>0</v>
      </c>
      <c r="Z260" s="27">
        <f t="shared" ca="1" si="37"/>
        <v>0</v>
      </c>
      <c r="AA260" s="28">
        <f t="shared" ca="1" si="38"/>
        <v>0</v>
      </c>
    </row>
    <row r="261" spans="1:27">
      <c r="A261" s="31" t="str">
        <f t="shared" si="36"/>
        <v/>
      </c>
      <c r="B261" s="32">
        <f ca="1">IF(B187&gt;0,'Periodische Einnahmen'!$K28,0)</f>
        <v>0</v>
      </c>
      <c r="C261" s="32">
        <f ca="1">IF(C187&gt;0,'Periodische Einnahmen'!$K28,0)</f>
        <v>0</v>
      </c>
      <c r="D261" s="32">
        <f ca="1">IF(D187&gt;0,'Periodische Einnahmen'!$K28,0)</f>
        <v>0</v>
      </c>
      <c r="E261" s="32">
        <f ca="1">IF(E187&gt;0,'Periodische Einnahmen'!$K28,0)</f>
        <v>0</v>
      </c>
      <c r="F261" s="32">
        <f ca="1">IF(F187&gt;0,'Periodische Einnahmen'!$K28,0)</f>
        <v>0</v>
      </c>
      <c r="G261" s="32">
        <f ca="1">IF(G187&gt;0,'Periodische Einnahmen'!$K28,0)</f>
        <v>0</v>
      </c>
      <c r="H261" s="32">
        <f ca="1">IF(H187&gt;0,'Periodische Einnahmen'!$K28,0)</f>
        <v>0</v>
      </c>
      <c r="I261" s="32">
        <f ca="1">IF(I187&gt;0,'Periodische Einnahmen'!$K28,0)</f>
        <v>0</v>
      </c>
      <c r="J261" s="32">
        <f ca="1">IF(J187&gt;0,'Periodische Einnahmen'!$K28,0)</f>
        <v>0</v>
      </c>
      <c r="K261" s="32">
        <f ca="1">IF(K187&gt;0,'Periodische Einnahmen'!$K28,0)</f>
        <v>0</v>
      </c>
      <c r="L261" s="32">
        <f ca="1">IF(L187&gt;0,'Periodische Einnahmen'!$K28,0)</f>
        <v>0</v>
      </c>
      <c r="M261" s="32">
        <f ca="1">IF(M187&gt;0,'Periodische Einnahmen'!$K28,0)</f>
        <v>0</v>
      </c>
      <c r="N261" s="32">
        <f ca="1">IF(N187&gt;0,'Periodische Einnahmen'!$K28,0)</f>
        <v>0</v>
      </c>
      <c r="O261" s="32">
        <f ca="1">IF(O187&gt;0,'Periodische Einnahmen'!$K28,0)</f>
        <v>0</v>
      </c>
      <c r="P261" s="32">
        <f ca="1">IF(P187&gt;0,'Periodische Einnahmen'!$K28,0)</f>
        <v>0</v>
      </c>
      <c r="Q261" s="32">
        <f ca="1">IF(Q187&gt;0,'Periodische Einnahmen'!$K28,0)</f>
        <v>0</v>
      </c>
      <c r="R261" s="32">
        <f ca="1">IF(R187&gt;0,'Periodische Einnahmen'!$K28,0)</f>
        <v>0</v>
      </c>
      <c r="S261" s="32">
        <f ca="1">IF(S187&gt;0,'Periodische Einnahmen'!$K28,0)</f>
        <v>0</v>
      </c>
      <c r="T261" s="32">
        <f ca="1">IF(T187&gt;0,'Periodische Einnahmen'!$K28,0)</f>
        <v>0</v>
      </c>
      <c r="U261" s="32">
        <f ca="1">IF(U187&gt;0,'Periodische Einnahmen'!$K28,0)</f>
        <v>0</v>
      </c>
      <c r="V261" s="32">
        <f ca="1">IF(V187&gt;0,'Periodische Einnahmen'!$K28,0)</f>
        <v>0</v>
      </c>
      <c r="W261" s="32">
        <f ca="1">IF(W187&gt;0,'Periodische Einnahmen'!$K28,0)</f>
        <v>0</v>
      </c>
      <c r="X261" s="32">
        <f ca="1">IF(X187&gt;0,'Periodische Einnahmen'!$K28,0)</f>
        <v>0</v>
      </c>
      <c r="Y261" s="32">
        <f ca="1">IF(Y187&gt;0,'Periodische Einnahmen'!$K28,0)</f>
        <v>0</v>
      </c>
      <c r="Z261" s="27">
        <f t="shared" ca="1" si="37"/>
        <v>0</v>
      </c>
      <c r="AA261" s="28">
        <f t="shared" ca="1" si="38"/>
        <v>0</v>
      </c>
    </row>
    <row r="262" spans="1:27">
      <c r="A262" s="31" t="str">
        <f t="shared" si="36"/>
        <v/>
      </c>
      <c r="B262" s="32">
        <f ca="1">IF(B188&gt;0,'Periodische Einnahmen'!$K29,0)</f>
        <v>0</v>
      </c>
      <c r="C262" s="32">
        <f ca="1">IF(C188&gt;0,'Periodische Einnahmen'!$K29,0)</f>
        <v>0</v>
      </c>
      <c r="D262" s="32">
        <f ca="1">IF(D188&gt;0,'Periodische Einnahmen'!$K29,0)</f>
        <v>0</v>
      </c>
      <c r="E262" s="32">
        <f ca="1">IF(E188&gt;0,'Periodische Einnahmen'!$K29,0)</f>
        <v>0</v>
      </c>
      <c r="F262" s="32">
        <f ca="1">IF(F188&gt;0,'Periodische Einnahmen'!$K29,0)</f>
        <v>0</v>
      </c>
      <c r="G262" s="32">
        <f ca="1">IF(G188&gt;0,'Periodische Einnahmen'!$K29,0)</f>
        <v>0</v>
      </c>
      <c r="H262" s="32">
        <f ca="1">IF(H188&gt;0,'Periodische Einnahmen'!$K29,0)</f>
        <v>0</v>
      </c>
      <c r="I262" s="32">
        <f ca="1">IF(I188&gt;0,'Periodische Einnahmen'!$K29,0)</f>
        <v>0</v>
      </c>
      <c r="J262" s="32">
        <f ca="1">IF(J188&gt;0,'Periodische Einnahmen'!$K29,0)</f>
        <v>0</v>
      </c>
      <c r="K262" s="32">
        <f ca="1">IF(K188&gt;0,'Periodische Einnahmen'!$K29,0)</f>
        <v>0</v>
      </c>
      <c r="L262" s="32">
        <f ca="1">IF(L188&gt;0,'Periodische Einnahmen'!$K29,0)</f>
        <v>0</v>
      </c>
      <c r="M262" s="32">
        <f ca="1">IF(M188&gt;0,'Periodische Einnahmen'!$K29,0)</f>
        <v>0</v>
      </c>
      <c r="N262" s="32">
        <f ca="1">IF(N188&gt;0,'Periodische Einnahmen'!$K29,0)</f>
        <v>0</v>
      </c>
      <c r="O262" s="32">
        <f ca="1">IF(O188&gt;0,'Periodische Einnahmen'!$K29,0)</f>
        <v>0</v>
      </c>
      <c r="P262" s="32">
        <f ca="1">IF(P188&gt;0,'Periodische Einnahmen'!$K29,0)</f>
        <v>0</v>
      </c>
      <c r="Q262" s="32">
        <f ca="1">IF(Q188&gt;0,'Periodische Einnahmen'!$K29,0)</f>
        <v>0</v>
      </c>
      <c r="R262" s="32">
        <f ca="1">IF(R188&gt;0,'Periodische Einnahmen'!$K29,0)</f>
        <v>0</v>
      </c>
      <c r="S262" s="32">
        <f ca="1">IF(S188&gt;0,'Periodische Einnahmen'!$K29,0)</f>
        <v>0</v>
      </c>
      <c r="T262" s="32">
        <f ca="1">IF(T188&gt;0,'Periodische Einnahmen'!$K29,0)</f>
        <v>0</v>
      </c>
      <c r="U262" s="32">
        <f ca="1">IF(U188&gt;0,'Periodische Einnahmen'!$K29,0)</f>
        <v>0</v>
      </c>
      <c r="V262" s="32">
        <f ca="1">IF(V188&gt;0,'Periodische Einnahmen'!$K29,0)</f>
        <v>0</v>
      </c>
      <c r="W262" s="32">
        <f ca="1">IF(W188&gt;0,'Periodische Einnahmen'!$K29,0)</f>
        <v>0</v>
      </c>
      <c r="X262" s="32">
        <f ca="1">IF(X188&gt;0,'Periodische Einnahmen'!$K29,0)</f>
        <v>0</v>
      </c>
      <c r="Y262" s="32">
        <f ca="1">IF(Y188&gt;0,'Periodische Einnahmen'!$K29,0)</f>
        <v>0</v>
      </c>
      <c r="Z262" s="27">
        <f t="shared" ca="1" si="37"/>
        <v>0</v>
      </c>
      <c r="AA262" s="28">
        <f t="shared" ca="1" si="38"/>
        <v>0</v>
      </c>
    </row>
    <row r="263" spans="1:27">
      <c r="A263" s="31" t="str">
        <f t="shared" si="36"/>
        <v/>
      </c>
      <c r="B263" s="32">
        <f ca="1">IF(B189&gt;0,'Periodische Einnahmen'!$K30,0)</f>
        <v>0</v>
      </c>
      <c r="C263" s="32">
        <f ca="1">IF(C189&gt;0,'Periodische Einnahmen'!$K30,0)</f>
        <v>0</v>
      </c>
      <c r="D263" s="32">
        <f ca="1">IF(D189&gt;0,'Periodische Einnahmen'!$K30,0)</f>
        <v>0</v>
      </c>
      <c r="E263" s="32">
        <f ca="1">IF(E189&gt;0,'Periodische Einnahmen'!$K30,0)</f>
        <v>0</v>
      </c>
      <c r="F263" s="32">
        <f ca="1">IF(F189&gt;0,'Periodische Einnahmen'!$K30,0)</f>
        <v>0</v>
      </c>
      <c r="G263" s="32">
        <f ca="1">IF(G189&gt;0,'Periodische Einnahmen'!$K30,0)</f>
        <v>0</v>
      </c>
      <c r="H263" s="32">
        <f ca="1">IF(H189&gt;0,'Periodische Einnahmen'!$K30,0)</f>
        <v>0</v>
      </c>
      <c r="I263" s="32">
        <f ca="1">IF(I189&gt;0,'Periodische Einnahmen'!$K30,0)</f>
        <v>0</v>
      </c>
      <c r="J263" s="32">
        <f ca="1">IF(J189&gt;0,'Periodische Einnahmen'!$K30,0)</f>
        <v>0</v>
      </c>
      <c r="K263" s="32">
        <f ca="1">IF(K189&gt;0,'Periodische Einnahmen'!$K30,0)</f>
        <v>0</v>
      </c>
      <c r="L263" s="32">
        <f ca="1">IF(L189&gt;0,'Periodische Einnahmen'!$K30,0)</f>
        <v>0</v>
      </c>
      <c r="M263" s="32">
        <f ca="1">IF(M189&gt;0,'Periodische Einnahmen'!$K30,0)</f>
        <v>0</v>
      </c>
      <c r="N263" s="32">
        <f ca="1">IF(N189&gt;0,'Periodische Einnahmen'!$K30,0)</f>
        <v>0</v>
      </c>
      <c r="O263" s="32">
        <f ca="1">IF(O189&gt;0,'Periodische Einnahmen'!$K30,0)</f>
        <v>0</v>
      </c>
      <c r="P263" s="32">
        <f ca="1">IF(P189&gt;0,'Periodische Einnahmen'!$K30,0)</f>
        <v>0</v>
      </c>
      <c r="Q263" s="32">
        <f ca="1">IF(Q189&gt;0,'Periodische Einnahmen'!$K30,0)</f>
        <v>0</v>
      </c>
      <c r="R263" s="32">
        <f ca="1">IF(R189&gt;0,'Periodische Einnahmen'!$K30,0)</f>
        <v>0</v>
      </c>
      <c r="S263" s="32">
        <f ca="1">IF(S189&gt;0,'Periodische Einnahmen'!$K30,0)</f>
        <v>0</v>
      </c>
      <c r="T263" s="32">
        <f ca="1">IF(T189&gt;0,'Periodische Einnahmen'!$K30,0)</f>
        <v>0</v>
      </c>
      <c r="U263" s="32">
        <f ca="1">IF(U189&gt;0,'Periodische Einnahmen'!$K30,0)</f>
        <v>0</v>
      </c>
      <c r="V263" s="32">
        <f ca="1">IF(V189&gt;0,'Periodische Einnahmen'!$K30,0)</f>
        <v>0</v>
      </c>
      <c r="W263" s="32">
        <f ca="1">IF(W189&gt;0,'Periodische Einnahmen'!$K30,0)</f>
        <v>0</v>
      </c>
      <c r="X263" s="32">
        <f ca="1">IF(X189&gt;0,'Periodische Einnahmen'!$K30,0)</f>
        <v>0</v>
      </c>
      <c r="Y263" s="32">
        <f ca="1">IF(Y189&gt;0,'Periodische Einnahmen'!$K30,0)</f>
        <v>0</v>
      </c>
      <c r="Z263" s="27">
        <f t="shared" ca="1" si="37"/>
        <v>0</v>
      </c>
      <c r="AA263" s="28">
        <f t="shared" ca="1" si="38"/>
        <v>0</v>
      </c>
    </row>
    <row r="264" spans="1:27">
      <c r="A264" s="31" t="str">
        <f t="shared" si="36"/>
        <v/>
      </c>
      <c r="B264" s="32">
        <f ca="1">IF(B190&gt;0,'Periodische Einnahmen'!$K31,0)</f>
        <v>0</v>
      </c>
      <c r="C264" s="32">
        <f ca="1">IF(C190&gt;0,'Periodische Einnahmen'!$K31,0)</f>
        <v>0</v>
      </c>
      <c r="D264" s="32">
        <f ca="1">IF(D190&gt;0,'Periodische Einnahmen'!$K31,0)</f>
        <v>0</v>
      </c>
      <c r="E264" s="32">
        <f ca="1">IF(E190&gt;0,'Periodische Einnahmen'!$K31,0)</f>
        <v>0</v>
      </c>
      <c r="F264" s="32">
        <f ca="1">IF(F190&gt;0,'Periodische Einnahmen'!$K31,0)</f>
        <v>0</v>
      </c>
      <c r="G264" s="32">
        <f ca="1">IF(G190&gt;0,'Periodische Einnahmen'!$K31,0)</f>
        <v>0</v>
      </c>
      <c r="H264" s="32">
        <f ca="1">IF(H190&gt;0,'Periodische Einnahmen'!$K31,0)</f>
        <v>0</v>
      </c>
      <c r="I264" s="32">
        <f ca="1">IF(I190&gt;0,'Periodische Einnahmen'!$K31,0)</f>
        <v>0</v>
      </c>
      <c r="J264" s="32">
        <f ca="1">IF(J190&gt;0,'Periodische Einnahmen'!$K31,0)</f>
        <v>0</v>
      </c>
      <c r="K264" s="32">
        <f ca="1">IF(K190&gt;0,'Periodische Einnahmen'!$K31,0)</f>
        <v>0</v>
      </c>
      <c r="L264" s="32">
        <f ca="1">IF(L190&gt;0,'Periodische Einnahmen'!$K31,0)</f>
        <v>0</v>
      </c>
      <c r="M264" s="32">
        <f ca="1">IF(M190&gt;0,'Periodische Einnahmen'!$K31,0)</f>
        <v>0</v>
      </c>
      <c r="N264" s="32">
        <f ca="1">IF(N190&gt;0,'Periodische Einnahmen'!$K31,0)</f>
        <v>0</v>
      </c>
      <c r="O264" s="32">
        <f ca="1">IF(O190&gt;0,'Periodische Einnahmen'!$K31,0)</f>
        <v>0</v>
      </c>
      <c r="P264" s="32">
        <f ca="1">IF(P190&gt;0,'Periodische Einnahmen'!$K31,0)</f>
        <v>0</v>
      </c>
      <c r="Q264" s="32">
        <f ca="1">IF(Q190&gt;0,'Periodische Einnahmen'!$K31,0)</f>
        <v>0</v>
      </c>
      <c r="R264" s="32">
        <f ca="1">IF(R190&gt;0,'Periodische Einnahmen'!$K31,0)</f>
        <v>0</v>
      </c>
      <c r="S264" s="32">
        <f ca="1">IF(S190&gt;0,'Periodische Einnahmen'!$K31,0)</f>
        <v>0</v>
      </c>
      <c r="T264" s="32">
        <f ca="1">IF(T190&gt;0,'Periodische Einnahmen'!$K31,0)</f>
        <v>0</v>
      </c>
      <c r="U264" s="32">
        <f ca="1">IF(U190&gt;0,'Periodische Einnahmen'!$K31,0)</f>
        <v>0</v>
      </c>
      <c r="V264" s="32">
        <f ca="1">IF(V190&gt;0,'Periodische Einnahmen'!$K31,0)</f>
        <v>0</v>
      </c>
      <c r="W264" s="32">
        <f ca="1">IF(W190&gt;0,'Periodische Einnahmen'!$K31,0)</f>
        <v>0</v>
      </c>
      <c r="X264" s="32">
        <f ca="1">IF(X190&gt;0,'Periodische Einnahmen'!$K31,0)</f>
        <v>0</v>
      </c>
      <c r="Y264" s="32">
        <f ca="1">IF(Y190&gt;0,'Periodische Einnahmen'!$K31,0)</f>
        <v>0</v>
      </c>
      <c r="Z264" s="27">
        <f t="shared" ca="1" si="37"/>
        <v>0</v>
      </c>
      <c r="AA264" s="28">
        <f t="shared" ca="1" si="38"/>
        <v>0</v>
      </c>
    </row>
    <row r="265" spans="1:27">
      <c r="A265" s="31" t="str">
        <f t="shared" si="36"/>
        <v/>
      </c>
      <c r="B265" s="32">
        <f ca="1">IF(B191&gt;0,'Periodische Einnahmen'!$K32,0)</f>
        <v>0</v>
      </c>
      <c r="C265" s="32">
        <f ca="1">IF(C191&gt;0,'Periodische Einnahmen'!$K32,0)</f>
        <v>0</v>
      </c>
      <c r="D265" s="32">
        <f ca="1">IF(D191&gt;0,'Periodische Einnahmen'!$K32,0)</f>
        <v>0</v>
      </c>
      <c r="E265" s="32">
        <f ca="1">IF(E191&gt;0,'Periodische Einnahmen'!$K32,0)</f>
        <v>0</v>
      </c>
      <c r="F265" s="32">
        <f ca="1">IF(F191&gt;0,'Periodische Einnahmen'!$K32,0)</f>
        <v>0</v>
      </c>
      <c r="G265" s="32">
        <f ca="1">IF(G191&gt;0,'Periodische Einnahmen'!$K32,0)</f>
        <v>0</v>
      </c>
      <c r="H265" s="32">
        <f ca="1">IF(H191&gt;0,'Periodische Einnahmen'!$K32,0)</f>
        <v>0</v>
      </c>
      <c r="I265" s="32">
        <f ca="1">IF(I191&gt;0,'Periodische Einnahmen'!$K32,0)</f>
        <v>0</v>
      </c>
      <c r="J265" s="32">
        <f ca="1">IF(J191&gt;0,'Periodische Einnahmen'!$K32,0)</f>
        <v>0</v>
      </c>
      <c r="K265" s="32">
        <f ca="1">IF(K191&gt;0,'Periodische Einnahmen'!$K32,0)</f>
        <v>0</v>
      </c>
      <c r="L265" s="32">
        <f ca="1">IF(L191&gt;0,'Periodische Einnahmen'!$K32,0)</f>
        <v>0</v>
      </c>
      <c r="M265" s="32">
        <f ca="1">IF(M191&gt;0,'Periodische Einnahmen'!$K32,0)</f>
        <v>0</v>
      </c>
      <c r="N265" s="32">
        <f ca="1">IF(N191&gt;0,'Periodische Einnahmen'!$K32,0)</f>
        <v>0</v>
      </c>
      <c r="O265" s="32">
        <f ca="1">IF(O191&gt;0,'Periodische Einnahmen'!$K32,0)</f>
        <v>0</v>
      </c>
      <c r="P265" s="32">
        <f ca="1">IF(P191&gt;0,'Periodische Einnahmen'!$K32,0)</f>
        <v>0</v>
      </c>
      <c r="Q265" s="32">
        <f ca="1">IF(Q191&gt;0,'Periodische Einnahmen'!$K32,0)</f>
        <v>0</v>
      </c>
      <c r="R265" s="32">
        <f ca="1">IF(R191&gt;0,'Periodische Einnahmen'!$K32,0)</f>
        <v>0</v>
      </c>
      <c r="S265" s="32">
        <f ca="1">IF(S191&gt;0,'Periodische Einnahmen'!$K32,0)</f>
        <v>0</v>
      </c>
      <c r="T265" s="32">
        <f ca="1">IF(T191&gt;0,'Periodische Einnahmen'!$K32,0)</f>
        <v>0</v>
      </c>
      <c r="U265" s="32">
        <f ca="1">IF(U191&gt;0,'Periodische Einnahmen'!$K32,0)</f>
        <v>0</v>
      </c>
      <c r="V265" s="32">
        <f ca="1">IF(V191&gt;0,'Periodische Einnahmen'!$K32,0)</f>
        <v>0</v>
      </c>
      <c r="W265" s="32">
        <f ca="1">IF(W191&gt;0,'Periodische Einnahmen'!$K32,0)</f>
        <v>0</v>
      </c>
      <c r="X265" s="32">
        <f ca="1">IF(X191&gt;0,'Periodische Einnahmen'!$K32,0)</f>
        <v>0</v>
      </c>
      <c r="Y265" s="32">
        <f ca="1">IF(Y191&gt;0,'Periodische Einnahmen'!$K32,0)</f>
        <v>0</v>
      </c>
      <c r="Z265" s="27">
        <f t="shared" ca="1" si="37"/>
        <v>0</v>
      </c>
      <c r="AA265" s="28">
        <f t="shared" ca="1" si="38"/>
        <v>0</v>
      </c>
    </row>
    <row r="266" spans="1:27">
      <c r="A266" s="31" t="str">
        <f t="shared" si="36"/>
        <v/>
      </c>
      <c r="B266" s="32">
        <f ca="1">IF(B192&gt;0,'Periodische Einnahmen'!$K33,0)</f>
        <v>0</v>
      </c>
      <c r="C266" s="32">
        <f ca="1">IF(C192&gt;0,'Periodische Einnahmen'!$K33,0)</f>
        <v>0</v>
      </c>
      <c r="D266" s="32">
        <f ca="1">IF(D192&gt;0,'Periodische Einnahmen'!$K33,0)</f>
        <v>0</v>
      </c>
      <c r="E266" s="32">
        <f ca="1">IF(E192&gt;0,'Periodische Einnahmen'!$K33,0)</f>
        <v>0</v>
      </c>
      <c r="F266" s="32">
        <f ca="1">IF(F192&gt;0,'Periodische Einnahmen'!$K33,0)</f>
        <v>0</v>
      </c>
      <c r="G266" s="32">
        <f ca="1">IF(G192&gt;0,'Periodische Einnahmen'!$K33,0)</f>
        <v>0</v>
      </c>
      <c r="H266" s="32">
        <f ca="1">IF(H192&gt;0,'Periodische Einnahmen'!$K33,0)</f>
        <v>0</v>
      </c>
      <c r="I266" s="32">
        <f ca="1">IF(I192&gt;0,'Periodische Einnahmen'!$K33,0)</f>
        <v>0</v>
      </c>
      <c r="J266" s="32">
        <f ca="1">IF(J192&gt;0,'Periodische Einnahmen'!$K33,0)</f>
        <v>0</v>
      </c>
      <c r="K266" s="32">
        <f ca="1">IF(K192&gt;0,'Periodische Einnahmen'!$K33,0)</f>
        <v>0</v>
      </c>
      <c r="L266" s="32">
        <f ca="1">IF(L192&gt;0,'Periodische Einnahmen'!$K33,0)</f>
        <v>0</v>
      </c>
      <c r="M266" s="32">
        <f ca="1">IF(M192&gt;0,'Periodische Einnahmen'!$K33,0)</f>
        <v>0</v>
      </c>
      <c r="N266" s="32">
        <f ca="1">IF(N192&gt;0,'Periodische Einnahmen'!$K33,0)</f>
        <v>0</v>
      </c>
      <c r="O266" s="32">
        <f ca="1">IF(O192&gt;0,'Periodische Einnahmen'!$K33,0)</f>
        <v>0</v>
      </c>
      <c r="P266" s="32">
        <f ca="1">IF(P192&gt;0,'Periodische Einnahmen'!$K33,0)</f>
        <v>0</v>
      </c>
      <c r="Q266" s="32">
        <f ca="1">IF(Q192&gt;0,'Periodische Einnahmen'!$K33,0)</f>
        <v>0</v>
      </c>
      <c r="R266" s="32">
        <f ca="1">IF(R192&gt;0,'Periodische Einnahmen'!$K33,0)</f>
        <v>0</v>
      </c>
      <c r="S266" s="32">
        <f ca="1">IF(S192&gt;0,'Periodische Einnahmen'!$K33,0)</f>
        <v>0</v>
      </c>
      <c r="T266" s="32">
        <f ca="1">IF(T192&gt;0,'Periodische Einnahmen'!$K33,0)</f>
        <v>0</v>
      </c>
      <c r="U266" s="32">
        <f ca="1">IF(U192&gt;0,'Periodische Einnahmen'!$K33,0)</f>
        <v>0</v>
      </c>
      <c r="V266" s="32">
        <f ca="1">IF(V192&gt;0,'Periodische Einnahmen'!$K33,0)</f>
        <v>0</v>
      </c>
      <c r="W266" s="32">
        <f ca="1">IF(W192&gt;0,'Periodische Einnahmen'!$K33,0)</f>
        <v>0</v>
      </c>
      <c r="X266" s="32">
        <f ca="1">IF(X192&gt;0,'Periodische Einnahmen'!$K33,0)</f>
        <v>0</v>
      </c>
      <c r="Y266" s="32">
        <f ca="1">IF(Y192&gt;0,'Periodische Einnahmen'!$K33,0)</f>
        <v>0</v>
      </c>
      <c r="Z266" s="27">
        <f t="shared" ca="1" si="37"/>
        <v>0</v>
      </c>
      <c r="AA266" s="28">
        <f t="shared" ca="1" si="38"/>
        <v>0</v>
      </c>
    </row>
    <row r="267" spans="1:27">
      <c r="A267" s="31" t="str">
        <f t="shared" si="36"/>
        <v/>
      </c>
      <c r="B267" s="32">
        <f ca="1">IF(B193&gt;0,'Periodische Einnahmen'!$K34,0)</f>
        <v>0</v>
      </c>
      <c r="C267" s="32">
        <f ca="1">IF(C193&gt;0,'Periodische Einnahmen'!$K34,0)</f>
        <v>0</v>
      </c>
      <c r="D267" s="32">
        <f ca="1">IF(D193&gt;0,'Periodische Einnahmen'!$K34,0)</f>
        <v>0</v>
      </c>
      <c r="E267" s="32">
        <f ca="1">IF(E193&gt;0,'Periodische Einnahmen'!$K34,0)</f>
        <v>0</v>
      </c>
      <c r="F267" s="32">
        <f ca="1">IF(F193&gt;0,'Periodische Einnahmen'!$K34,0)</f>
        <v>0</v>
      </c>
      <c r="G267" s="32">
        <f ca="1">IF(G193&gt;0,'Periodische Einnahmen'!$K34,0)</f>
        <v>0</v>
      </c>
      <c r="H267" s="32">
        <f ca="1">IF(H193&gt;0,'Periodische Einnahmen'!$K34,0)</f>
        <v>0</v>
      </c>
      <c r="I267" s="32">
        <f ca="1">IF(I193&gt;0,'Periodische Einnahmen'!$K34,0)</f>
        <v>0</v>
      </c>
      <c r="J267" s="32">
        <f ca="1">IF(J193&gt;0,'Periodische Einnahmen'!$K34,0)</f>
        <v>0</v>
      </c>
      <c r="K267" s="32">
        <f ca="1">IF(K193&gt;0,'Periodische Einnahmen'!$K34,0)</f>
        <v>0</v>
      </c>
      <c r="L267" s="32">
        <f ca="1">IF(L193&gt;0,'Periodische Einnahmen'!$K34,0)</f>
        <v>0</v>
      </c>
      <c r="M267" s="32">
        <f ca="1">IF(M193&gt;0,'Periodische Einnahmen'!$K34,0)</f>
        <v>0</v>
      </c>
      <c r="N267" s="32">
        <f ca="1">IF(N193&gt;0,'Periodische Einnahmen'!$K34,0)</f>
        <v>0</v>
      </c>
      <c r="O267" s="32">
        <f ca="1">IF(O193&gt;0,'Periodische Einnahmen'!$K34,0)</f>
        <v>0</v>
      </c>
      <c r="P267" s="32">
        <f ca="1">IF(P193&gt;0,'Periodische Einnahmen'!$K34,0)</f>
        <v>0</v>
      </c>
      <c r="Q267" s="32">
        <f ca="1">IF(Q193&gt;0,'Periodische Einnahmen'!$K34,0)</f>
        <v>0</v>
      </c>
      <c r="R267" s="32">
        <f ca="1">IF(R193&gt;0,'Periodische Einnahmen'!$K34,0)</f>
        <v>0</v>
      </c>
      <c r="S267" s="32">
        <f ca="1">IF(S193&gt;0,'Periodische Einnahmen'!$K34,0)</f>
        <v>0</v>
      </c>
      <c r="T267" s="32">
        <f ca="1">IF(T193&gt;0,'Periodische Einnahmen'!$K34,0)</f>
        <v>0</v>
      </c>
      <c r="U267" s="32">
        <f ca="1">IF(U193&gt;0,'Periodische Einnahmen'!$K34,0)</f>
        <v>0</v>
      </c>
      <c r="V267" s="32">
        <f ca="1">IF(V193&gt;0,'Periodische Einnahmen'!$K34,0)</f>
        <v>0</v>
      </c>
      <c r="W267" s="32">
        <f ca="1">IF(W193&gt;0,'Periodische Einnahmen'!$K34,0)</f>
        <v>0</v>
      </c>
      <c r="X267" s="32">
        <f ca="1">IF(X193&gt;0,'Periodische Einnahmen'!$K34,0)</f>
        <v>0</v>
      </c>
      <c r="Y267" s="32">
        <f ca="1">IF(Y193&gt;0,'Periodische Einnahmen'!$K34,0)</f>
        <v>0</v>
      </c>
      <c r="Z267" s="27">
        <f t="shared" ca="1" si="37"/>
        <v>0</v>
      </c>
      <c r="AA267" s="28">
        <f t="shared" ca="1" si="38"/>
        <v>0</v>
      </c>
    </row>
    <row r="268" spans="1:27">
      <c r="A268" s="31" t="str">
        <f t="shared" si="36"/>
        <v/>
      </c>
      <c r="B268" s="32">
        <f ca="1">IF(B194&gt;0,'Periodische Einnahmen'!$K35,0)</f>
        <v>0</v>
      </c>
      <c r="C268" s="32">
        <f ca="1">IF(C194&gt;0,'Periodische Einnahmen'!$K35,0)</f>
        <v>0</v>
      </c>
      <c r="D268" s="32">
        <f ca="1">IF(D194&gt;0,'Periodische Einnahmen'!$K35,0)</f>
        <v>0</v>
      </c>
      <c r="E268" s="32">
        <f ca="1">IF(E194&gt;0,'Periodische Einnahmen'!$K35,0)</f>
        <v>0</v>
      </c>
      <c r="F268" s="32">
        <f ca="1">IF(F194&gt;0,'Periodische Einnahmen'!$K35,0)</f>
        <v>0</v>
      </c>
      <c r="G268" s="32">
        <f ca="1">IF(G194&gt;0,'Periodische Einnahmen'!$K35,0)</f>
        <v>0</v>
      </c>
      <c r="H268" s="32">
        <f ca="1">IF(H194&gt;0,'Periodische Einnahmen'!$K35,0)</f>
        <v>0</v>
      </c>
      <c r="I268" s="32">
        <f ca="1">IF(I194&gt;0,'Periodische Einnahmen'!$K35,0)</f>
        <v>0</v>
      </c>
      <c r="J268" s="32">
        <f ca="1">IF(J194&gt;0,'Periodische Einnahmen'!$K35,0)</f>
        <v>0</v>
      </c>
      <c r="K268" s="32">
        <f ca="1">IF(K194&gt;0,'Periodische Einnahmen'!$K35,0)</f>
        <v>0</v>
      </c>
      <c r="L268" s="32">
        <f ca="1">IF(L194&gt;0,'Periodische Einnahmen'!$K35,0)</f>
        <v>0</v>
      </c>
      <c r="M268" s="32">
        <f ca="1">IF(M194&gt;0,'Periodische Einnahmen'!$K35,0)</f>
        <v>0</v>
      </c>
      <c r="N268" s="32">
        <f ca="1">IF(N194&gt;0,'Periodische Einnahmen'!$K35,0)</f>
        <v>0</v>
      </c>
      <c r="O268" s="32">
        <f ca="1">IF(O194&gt;0,'Periodische Einnahmen'!$K35,0)</f>
        <v>0</v>
      </c>
      <c r="P268" s="32">
        <f ca="1">IF(P194&gt;0,'Periodische Einnahmen'!$K35,0)</f>
        <v>0</v>
      </c>
      <c r="Q268" s="32">
        <f ca="1">IF(Q194&gt;0,'Periodische Einnahmen'!$K35,0)</f>
        <v>0</v>
      </c>
      <c r="R268" s="32">
        <f ca="1">IF(R194&gt;0,'Periodische Einnahmen'!$K35,0)</f>
        <v>0</v>
      </c>
      <c r="S268" s="32">
        <f ca="1">IF(S194&gt;0,'Periodische Einnahmen'!$K35,0)</f>
        <v>0</v>
      </c>
      <c r="T268" s="32">
        <f ca="1">IF(T194&gt;0,'Periodische Einnahmen'!$K35,0)</f>
        <v>0</v>
      </c>
      <c r="U268" s="32">
        <f ca="1">IF(U194&gt;0,'Periodische Einnahmen'!$K35,0)</f>
        <v>0</v>
      </c>
      <c r="V268" s="32">
        <f ca="1">IF(V194&gt;0,'Periodische Einnahmen'!$K35,0)</f>
        <v>0</v>
      </c>
      <c r="W268" s="32">
        <f ca="1">IF(W194&gt;0,'Periodische Einnahmen'!$K35,0)</f>
        <v>0</v>
      </c>
      <c r="X268" s="32">
        <f ca="1">IF(X194&gt;0,'Periodische Einnahmen'!$K35,0)</f>
        <v>0</v>
      </c>
      <c r="Y268" s="32">
        <f ca="1">IF(Y194&gt;0,'Periodische Einnahmen'!$K35,0)</f>
        <v>0</v>
      </c>
      <c r="Z268" s="27">
        <f t="shared" ca="1" si="37"/>
        <v>0</v>
      </c>
      <c r="AA268" s="28">
        <f t="shared" ca="1" si="38"/>
        <v>0</v>
      </c>
    </row>
    <row r="269" spans="1:27">
      <c r="A269" s="31" t="str">
        <f t="shared" si="36"/>
        <v/>
      </c>
      <c r="B269" s="32">
        <f ca="1">IF(B195&gt;0,'Periodische Einnahmen'!$K36,0)</f>
        <v>0</v>
      </c>
      <c r="C269" s="32">
        <f ca="1">IF(C195&gt;0,'Periodische Einnahmen'!$K36,0)</f>
        <v>0</v>
      </c>
      <c r="D269" s="32">
        <f ca="1">IF(D195&gt;0,'Periodische Einnahmen'!$K36,0)</f>
        <v>0</v>
      </c>
      <c r="E269" s="32">
        <f ca="1">IF(E195&gt;0,'Periodische Einnahmen'!$K36,0)</f>
        <v>0</v>
      </c>
      <c r="F269" s="32">
        <f ca="1">IF(F195&gt;0,'Periodische Einnahmen'!$K36,0)</f>
        <v>0</v>
      </c>
      <c r="G269" s="32">
        <f ca="1">IF(G195&gt;0,'Periodische Einnahmen'!$K36,0)</f>
        <v>0</v>
      </c>
      <c r="H269" s="32">
        <f ca="1">IF(H195&gt;0,'Periodische Einnahmen'!$K36,0)</f>
        <v>0</v>
      </c>
      <c r="I269" s="32">
        <f ca="1">IF(I195&gt;0,'Periodische Einnahmen'!$K36,0)</f>
        <v>0</v>
      </c>
      <c r="J269" s="32">
        <f ca="1">IF(J195&gt;0,'Periodische Einnahmen'!$K36,0)</f>
        <v>0</v>
      </c>
      <c r="K269" s="32">
        <f ca="1">IF(K195&gt;0,'Periodische Einnahmen'!$K36,0)</f>
        <v>0</v>
      </c>
      <c r="L269" s="32">
        <f ca="1">IF(L195&gt;0,'Periodische Einnahmen'!$K36,0)</f>
        <v>0</v>
      </c>
      <c r="M269" s="32">
        <f ca="1">IF(M195&gt;0,'Periodische Einnahmen'!$K36,0)</f>
        <v>0</v>
      </c>
      <c r="N269" s="32">
        <f ca="1">IF(N195&gt;0,'Periodische Einnahmen'!$K36,0)</f>
        <v>0</v>
      </c>
      <c r="O269" s="32">
        <f ca="1">IF(O195&gt;0,'Periodische Einnahmen'!$K36,0)</f>
        <v>0</v>
      </c>
      <c r="P269" s="32">
        <f ca="1">IF(P195&gt;0,'Periodische Einnahmen'!$K36,0)</f>
        <v>0</v>
      </c>
      <c r="Q269" s="32">
        <f ca="1">IF(Q195&gt;0,'Periodische Einnahmen'!$K36,0)</f>
        <v>0</v>
      </c>
      <c r="R269" s="32">
        <f ca="1">IF(R195&gt;0,'Periodische Einnahmen'!$K36,0)</f>
        <v>0</v>
      </c>
      <c r="S269" s="32">
        <f ca="1">IF(S195&gt;0,'Periodische Einnahmen'!$K36,0)</f>
        <v>0</v>
      </c>
      <c r="T269" s="32">
        <f ca="1">IF(T195&gt;0,'Periodische Einnahmen'!$K36,0)</f>
        <v>0</v>
      </c>
      <c r="U269" s="32">
        <f ca="1">IF(U195&gt;0,'Periodische Einnahmen'!$K36,0)</f>
        <v>0</v>
      </c>
      <c r="V269" s="32">
        <f ca="1">IF(V195&gt;0,'Periodische Einnahmen'!$K36,0)</f>
        <v>0</v>
      </c>
      <c r="W269" s="32">
        <f ca="1">IF(W195&gt;0,'Periodische Einnahmen'!$K36,0)</f>
        <v>0</v>
      </c>
      <c r="X269" s="32">
        <f ca="1">IF(X195&gt;0,'Periodische Einnahmen'!$K36,0)</f>
        <v>0</v>
      </c>
      <c r="Y269" s="32">
        <f ca="1">IF(Y195&gt;0,'Periodische Einnahmen'!$K36,0)</f>
        <v>0</v>
      </c>
      <c r="Z269" s="27">
        <f t="shared" ca="1" si="37"/>
        <v>0</v>
      </c>
      <c r="AA269" s="28">
        <f t="shared" ca="1" si="38"/>
        <v>0</v>
      </c>
    </row>
    <row r="270" spans="1:27">
      <c r="A270" s="31" t="str">
        <f t="shared" si="36"/>
        <v/>
      </c>
      <c r="B270" s="32">
        <f ca="1">IF(B196&gt;0,'Periodische Einnahmen'!$K37,0)</f>
        <v>0</v>
      </c>
      <c r="C270" s="32">
        <f ca="1">IF(C196&gt;0,'Periodische Einnahmen'!$K37,0)</f>
        <v>0</v>
      </c>
      <c r="D270" s="32">
        <f ca="1">IF(D196&gt;0,'Periodische Einnahmen'!$K37,0)</f>
        <v>0</v>
      </c>
      <c r="E270" s="32">
        <f ca="1">IF(E196&gt;0,'Periodische Einnahmen'!$K37,0)</f>
        <v>0</v>
      </c>
      <c r="F270" s="32">
        <f ca="1">IF(F196&gt;0,'Periodische Einnahmen'!$K37,0)</f>
        <v>0</v>
      </c>
      <c r="G270" s="32">
        <f ca="1">IF(G196&gt;0,'Periodische Einnahmen'!$K37,0)</f>
        <v>0</v>
      </c>
      <c r="H270" s="32">
        <f ca="1">IF(H196&gt;0,'Periodische Einnahmen'!$K37,0)</f>
        <v>0</v>
      </c>
      <c r="I270" s="32">
        <f ca="1">IF(I196&gt;0,'Periodische Einnahmen'!$K37,0)</f>
        <v>0</v>
      </c>
      <c r="J270" s="32">
        <f ca="1">IF(J196&gt;0,'Periodische Einnahmen'!$K37,0)</f>
        <v>0</v>
      </c>
      <c r="K270" s="32">
        <f ca="1">IF(K196&gt;0,'Periodische Einnahmen'!$K37,0)</f>
        <v>0</v>
      </c>
      <c r="L270" s="32">
        <f ca="1">IF(L196&gt;0,'Periodische Einnahmen'!$K37,0)</f>
        <v>0</v>
      </c>
      <c r="M270" s="32">
        <f ca="1">IF(M196&gt;0,'Periodische Einnahmen'!$K37,0)</f>
        <v>0</v>
      </c>
      <c r="N270" s="32">
        <f ca="1">IF(N196&gt;0,'Periodische Einnahmen'!$K37,0)</f>
        <v>0</v>
      </c>
      <c r="O270" s="32">
        <f ca="1">IF(O196&gt;0,'Periodische Einnahmen'!$K37,0)</f>
        <v>0</v>
      </c>
      <c r="P270" s="32">
        <f ca="1">IF(P196&gt;0,'Periodische Einnahmen'!$K37,0)</f>
        <v>0</v>
      </c>
      <c r="Q270" s="32">
        <f ca="1">IF(Q196&gt;0,'Periodische Einnahmen'!$K37,0)</f>
        <v>0</v>
      </c>
      <c r="R270" s="32">
        <f ca="1">IF(R196&gt;0,'Periodische Einnahmen'!$K37,0)</f>
        <v>0</v>
      </c>
      <c r="S270" s="32">
        <f ca="1">IF(S196&gt;0,'Periodische Einnahmen'!$K37,0)</f>
        <v>0</v>
      </c>
      <c r="T270" s="32">
        <f ca="1">IF(T196&gt;0,'Periodische Einnahmen'!$K37,0)</f>
        <v>0</v>
      </c>
      <c r="U270" s="32">
        <f ca="1">IF(U196&gt;0,'Periodische Einnahmen'!$K37,0)</f>
        <v>0</v>
      </c>
      <c r="V270" s="32">
        <f ca="1">IF(V196&gt;0,'Periodische Einnahmen'!$K37,0)</f>
        <v>0</v>
      </c>
      <c r="W270" s="32">
        <f ca="1">IF(W196&gt;0,'Periodische Einnahmen'!$K37,0)</f>
        <v>0</v>
      </c>
      <c r="X270" s="32">
        <f ca="1">IF(X196&gt;0,'Periodische Einnahmen'!$K37,0)</f>
        <v>0</v>
      </c>
      <c r="Y270" s="32">
        <f ca="1">IF(Y196&gt;0,'Periodische Einnahmen'!$K37,0)</f>
        <v>0</v>
      </c>
      <c r="Z270" s="27">
        <f t="shared" ca="1" si="37"/>
        <v>0</v>
      </c>
      <c r="AA270" s="28">
        <f t="shared" ca="1" si="38"/>
        <v>0</v>
      </c>
    </row>
    <row r="271" spans="1:27">
      <c r="A271" s="31" t="str">
        <f t="shared" si="36"/>
        <v/>
      </c>
      <c r="B271" s="32">
        <f ca="1">IF(B197&gt;0,'Periodische Einnahmen'!$K38,0)</f>
        <v>0</v>
      </c>
      <c r="C271" s="32">
        <f ca="1">IF(C197&gt;0,'Periodische Einnahmen'!$K38,0)</f>
        <v>0</v>
      </c>
      <c r="D271" s="32">
        <f ca="1">IF(D197&gt;0,'Periodische Einnahmen'!$K38,0)</f>
        <v>0</v>
      </c>
      <c r="E271" s="32">
        <f ca="1">IF(E197&gt;0,'Periodische Einnahmen'!$K38,0)</f>
        <v>0</v>
      </c>
      <c r="F271" s="32">
        <f ca="1">IF(F197&gt;0,'Periodische Einnahmen'!$K38,0)</f>
        <v>0</v>
      </c>
      <c r="G271" s="32">
        <f ca="1">IF(G197&gt;0,'Periodische Einnahmen'!$K38,0)</f>
        <v>0</v>
      </c>
      <c r="H271" s="32">
        <f ca="1">IF(H197&gt;0,'Periodische Einnahmen'!$K38,0)</f>
        <v>0</v>
      </c>
      <c r="I271" s="32">
        <f ca="1">IF(I197&gt;0,'Periodische Einnahmen'!$K38,0)</f>
        <v>0</v>
      </c>
      <c r="J271" s="32">
        <f ca="1">IF(J197&gt;0,'Periodische Einnahmen'!$K38,0)</f>
        <v>0</v>
      </c>
      <c r="K271" s="32">
        <f ca="1">IF(K197&gt;0,'Periodische Einnahmen'!$K38,0)</f>
        <v>0</v>
      </c>
      <c r="L271" s="32">
        <f ca="1">IF(L197&gt;0,'Periodische Einnahmen'!$K38,0)</f>
        <v>0</v>
      </c>
      <c r="M271" s="32">
        <f ca="1">IF(M197&gt;0,'Periodische Einnahmen'!$K38,0)</f>
        <v>0</v>
      </c>
      <c r="N271" s="32">
        <f ca="1">IF(N197&gt;0,'Periodische Einnahmen'!$K38,0)</f>
        <v>0</v>
      </c>
      <c r="O271" s="32">
        <f ca="1">IF(O197&gt;0,'Periodische Einnahmen'!$K38,0)</f>
        <v>0</v>
      </c>
      <c r="P271" s="32">
        <f ca="1">IF(P197&gt;0,'Periodische Einnahmen'!$K38,0)</f>
        <v>0</v>
      </c>
      <c r="Q271" s="32">
        <f ca="1">IF(Q197&gt;0,'Periodische Einnahmen'!$K38,0)</f>
        <v>0</v>
      </c>
      <c r="R271" s="32">
        <f ca="1">IF(R197&gt;0,'Periodische Einnahmen'!$K38,0)</f>
        <v>0</v>
      </c>
      <c r="S271" s="32">
        <f ca="1">IF(S197&gt;0,'Periodische Einnahmen'!$K38,0)</f>
        <v>0</v>
      </c>
      <c r="T271" s="32">
        <f ca="1">IF(T197&gt;0,'Periodische Einnahmen'!$K38,0)</f>
        <v>0</v>
      </c>
      <c r="U271" s="32">
        <f ca="1">IF(U197&gt;0,'Periodische Einnahmen'!$K38,0)</f>
        <v>0</v>
      </c>
      <c r="V271" s="32">
        <f ca="1">IF(V197&gt;0,'Periodische Einnahmen'!$K38,0)</f>
        <v>0</v>
      </c>
      <c r="W271" s="32">
        <f ca="1">IF(W197&gt;0,'Periodische Einnahmen'!$K38,0)</f>
        <v>0</v>
      </c>
      <c r="X271" s="32">
        <f ca="1">IF(X197&gt;0,'Periodische Einnahmen'!$K38,0)</f>
        <v>0</v>
      </c>
      <c r="Y271" s="32">
        <f ca="1">IF(Y197&gt;0,'Periodische Einnahmen'!$K38,0)</f>
        <v>0</v>
      </c>
      <c r="Z271" s="27">
        <f t="shared" ca="1" si="37"/>
        <v>0</v>
      </c>
      <c r="AA271" s="28">
        <f t="shared" ca="1" si="38"/>
        <v>0</v>
      </c>
    </row>
    <row r="272" spans="1:27">
      <c r="A272" s="31" t="str">
        <f t="shared" si="36"/>
        <v/>
      </c>
      <c r="B272" s="32">
        <f ca="1">IF(B198&gt;0,'Periodische Einnahmen'!$K39,0)</f>
        <v>0</v>
      </c>
      <c r="C272" s="32">
        <f ca="1">IF(C198&gt;0,'Periodische Einnahmen'!$K39,0)</f>
        <v>0</v>
      </c>
      <c r="D272" s="32">
        <f ca="1">IF(D198&gt;0,'Periodische Einnahmen'!$K39,0)</f>
        <v>0</v>
      </c>
      <c r="E272" s="32">
        <f ca="1">IF(E198&gt;0,'Periodische Einnahmen'!$K39,0)</f>
        <v>0</v>
      </c>
      <c r="F272" s="32">
        <f ca="1">IF(F198&gt;0,'Periodische Einnahmen'!$K39,0)</f>
        <v>0</v>
      </c>
      <c r="G272" s="32">
        <f ca="1">IF(G198&gt;0,'Periodische Einnahmen'!$K39,0)</f>
        <v>0</v>
      </c>
      <c r="H272" s="32">
        <f ca="1">IF(H198&gt;0,'Periodische Einnahmen'!$K39,0)</f>
        <v>0</v>
      </c>
      <c r="I272" s="32">
        <f ca="1">IF(I198&gt;0,'Periodische Einnahmen'!$K39,0)</f>
        <v>0</v>
      </c>
      <c r="J272" s="32">
        <f ca="1">IF(J198&gt;0,'Periodische Einnahmen'!$K39,0)</f>
        <v>0</v>
      </c>
      <c r="K272" s="32">
        <f ca="1">IF(K198&gt;0,'Periodische Einnahmen'!$K39,0)</f>
        <v>0</v>
      </c>
      <c r="L272" s="32">
        <f ca="1">IF(L198&gt;0,'Periodische Einnahmen'!$K39,0)</f>
        <v>0</v>
      </c>
      <c r="M272" s="32">
        <f ca="1">IF(M198&gt;0,'Periodische Einnahmen'!$K39,0)</f>
        <v>0</v>
      </c>
      <c r="N272" s="32">
        <f ca="1">IF(N198&gt;0,'Periodische Einnahmen'!$K39,0)</f>
        <v>0</v>
      </c>
      <c r="O272" s="32">
        <f ca="1">IF(O198&gt;0,'Periodische Einnahmen'!$K39,0)</f>
        <v>0</v>
      </c>
      <c r="P272" s="32">
        <f ca="1">IF(P198&gt;0,'Periodische Einnahmen'!$K39,0)</f>
        <v>0</v>
      </c>
      <c r="Q272" s="32">
        <f ca="1">IF(Q198&gt;0,'Periodische Einnahmen'!$K39,0)</f>
        <v>0</v>
      </c>
      <c r="R272" s="32">
        <f ca="1">IF(R198&gt;0,'Periodische Einnahmen'!$K39,0)</f>
        <v>0</v>
      </c>
      <c r="S272" s="32">
        <f ca="1">IF(S198&gt;0,'Periodische Einnahmen'!$K39,0)</f>
        <v>0</v>
      </c>
      <c r="T272" s="32">
        <f ca="1">IF(T198&gt;0,'Periodische Einnahmen'!$K39,0)</f>
        <v>0</v>
      </c>
      <c r="U272" s="32">
        <f ca="1">IF(U198&gt;0,'Periodische Einnahmen'!$K39,0)</f>
        <v>0</v>
      </c>
      <c r="V272" s="32">
        <f ca="1">IF(V198&gt;0,'Periodische Einnahmen'!$K39,0)</f>
        <v>0</v>
      </c>
      <c r="W272" s="32">
        <f ca="1">IF(W198&gt;0,'Periodische Einnahmen'!$K39,0)</f>
        <v>0</v>
      </c>
      <c r="X272" s="32">
        <f ca="1">IF(X198&gt;0,'Periodische Einnahmen'!$K39,0)</f>
        <v>0</v>
      </c>
      <c r="Y272" s="32">
        <f ca="1">IF(Y198&gt;0,'Periodische Einnahmen'!$K39,0)</f>
        <v>0</v>
      </c>
      <c r="Z272" s="27">
        <f t="shared" ca="1" si="37"/>
        <v>0</v>
      </c>
      <c r="AA272" s="28">
        <f t="shared" ca="1" si="38"/>
        <v>0</v>
      </c>
    </row>
    <row r="273" spans="1:27">
      <c r="A273" s="31" t="str">
        <f t="shared" si="36"/>
        <v/>
      </c>
      <c r="B273" s="32">
        <f ca="1">IF(B199&gt;0,'Periodische Einnahmen'!$K40,0)</f>
        <v>0</v>
      </c>
      <c r="C273" s="32">
        <f ca="1">IF(C199&gt;0,'Periodische Einnahmen'!$K40,0)</f>
        <v>0</v>
      </c>
      <c r="D273" s="32">
        <f ca="1">IF(D199&gt;0,'Periodische Einnahmen'!$K40,0)</f>
        <v>0</v>
      </c>
      <c r="E273" s="32">
        <f ca="1">IF(E199&gt;0,'Periodische Einnahmen'!$K40,0)</f>
        <v>0</v>
      </c>
      <c r="F273" s="32">
        <f ca="1">IF(F199&gt;0,'Periodische Einnahmen'!$K40,0)</f>
        <v>0</v>
      </c>
      <c r="G273" s="32">
        <f ca="1">IF(G199&gt;0,'Periodische Einnahmen'!$K40,0)</f>
        <v>0</v>
      </c>
      <c r="H273" s="32">
        <f ca="1">IF(H199&gt;0,'Periodische Einnahmen'!$K40,0)</f>
        <v>0</v>
      </c>
      <c r="I273" s="32">
        <f ca="1">IF(I199&gt;0,'Periodische Einnahmen'!$K40,0)</f>
        <v>0</v>
      </c>
      <c r="J273" s="32">
        <f ca="1">IF(J199&gt;0,'Periodische Einnahmen'!$K40,0)</f>
        <v>0</v>
      </c>
      <c r="K273" s="32">
        <f ca="1">IF(K199&gt;0,'Periodische Einnahmen'!$K40,0)</f>
        <v>0</v>
      </c>
      <c r="L273" s="32">
        <f ca="1">IF(L199&gt;0,'Periodische Einnahmen'!$K40,0)</f>
        <v>0</v>
      </c>
      <c r="M273" s="32">
        <f ca="1">IF(M199&gt;0,'Periodische Einnahmen'!$K40,0)</f>
        <v>0</v>
      </c>
      <c r="N273" s="32">
        <f ca="1">IF(N199&gt;0,'Periodische Einnahmen'!$K40,0)</f>
        <v>0</v>
      </c>
      <c r="O273" s="32">
        <f ca="1">IF(O199&gt;0,'Periodische Einnahmen'!$K40,0)</f>
        <v>0</v>
      </c>
      <c r="P273" s="32">
        <f ca="1">IF(P199&gt;0,'Periodische Einnahmen'!$K40,0)</f>
        <v>0</v>
      </c>
      <c r="Q273" s="32">
        <f ca="1">IF(Q199&gt;0,'Periodische Einnahmen'!$K40,0)</f>
        <v>0</v>
      </c>
      <c r="R273" s="32">
        <f ca="1">IF(R199&gt;0,'Periodische Einnahmen'!$K40,0)</f>
        <v>0</v>
      </c>
      <c r="S273" s="32">
        <f ca="1">IF(S199&gt;0,'Periodische Einnahmen'!$K40,0)</f>
        <v>0</v>
      </c>
      <c r="T273" s="32">
        <f ca="1">IF(T199&gt;0,'Periodische Einnahmen'!$K40,0)</f>
        <v>0</v>
      </c>
      <c r="U273" s="32">
        <f ca="1">IF(U199&gt;0,'Periodische Einnahmen'!$K40,0)</f>
        <v>0</v>
      </c>
      <c r="V273" s="32">
        <f ca="1">IF(V199&gt;0,'Periodische Einnahmen'!$K40,0)</f>
        <v>0</v>
      </c>
      <c r="W273" s="32">
        <f ca="1">IF(W199&gt;0,'Periodische Einnahmen'!$K40,0)</f>
        <v>0</v>
      </c>
      <c r="X273" s="32">
        <f ca="1">IF(X199&gt;0,'Periodische Einnahmen'!$K40,0)</f>
        <v>0</v>
      </c>
      <c r="Y273" s="32">
        <f ca="1">IF(Y199&gt;0,'Periodische Einnahmen'!$K40,0)</f>
        <v>0</v>
      </c>
      <c r="Z273" s="27">
        <f t="shared" ca="1" si="37"/>
        <v>0</v>
      </c>
      <c r="AA273" s="28">
        <f t="shared" ca="1" si="38"/>
        <v>0</v>
      </c>
    </row>
    <row r="274" spans="1:27">
      <c r="A274" s="31" t="str">
        <f t="shared" si="36"/>
        <v/>
      </c>
      <c r="B274" s="32">
        <f ca="1">IF(B200&gt;0,'Periodische Einnahmen'!$K41,0)</f>
        <v>0</v>
      </c>
      <c r="C274" s="32">
        <f ca="1">IF(C200&gt;0,'Periodische Einnahmen'!$K41,0)</f>
        <v>0</v>
      </c>
      <c r="D274" s="32">
        <f ca="1">IF(D200&gt;0,'Periodische Einnahmen'!$K41,0)</f>
        <v>0</v>
      </c>
      <c r="E274" s="32">
        <f ca="1">IF(E200&gt;0,'Periodische Einnahmen'!$K41,0)</f>
        <v>0</v>
      </c>
      <c r="F274" s="32">
        <f ca="1">IF(F200&gt;0,'Periodische Einnahmen'!$K41,0)</f>
        <v>0</v>
      </c>
      <c r="G274" s="32">
        <f ca="1">IF(G200&gt;0,'Periodische Einnahmen'!$K41,0)</f>
        <v>0</v>
      </c>
      <c r="H274" s="32">
        <f ca="1">IF(H200&gt;0,'Periodische Einnahmen'!$K41,0)</f>
        <v>0</v>
      </c>
      <c r="I274" s="32">
        <f ca="1">IF(I200&gt;0,'Periodische Einnahmen'!$K41,0)</f>
        <v>0</v>
      </c>
      <c r="J274" s="32">
        <f ca="1">IF(J200&gt;0,'Periodische Einnahmen'!$K41,0)</f>
        <v>0</v>
      </c>
      <c r="K274" s="32">
        <f ca="1">IF(K200&gt;0,'Periodische Einnahmen'!$K41,0)</f>
        <v>0</v>
      </c>
      <c r="L274" s="32">
        <f ca="1">IF(L200&gt;0,'Periodische Einnahmen'!$K41,0)</f>
        <v>0</v>
      </c>
      <c r="M274" s="32">
        <f ca="1">IF(M200&gt;0,'Periodische Einnahmen'!$K41,0)</f>
        <v>0</v>
      </c>
      <c r="N274" s="32">
        <f ca="1">IF(N200&gt;0,'Periodische Einnahmen'!$K41,0)</f>
        <v>0</v>
      </c>
      <c r="O274" s="32">
        <f ca="1">IF(O200&gt;0,'Periodische Einnahmen'!$K41,0)</f>
        <v>0</v>
      </c>
      <c r="P274" s="32">
        <f ca="1">IF(P200&gt;0,'Periodische Einnahmen'!$K41,0)</f>
        <v>0</v>
      </c>
      <c r="Q274" s="32">
        <f ca="1">IF(Q200&gt;0,'Periodische Einnahmen'!$K41,0)</f>
        <v>0</v>
      </c>
      <c r="R274" s="32">
        <f ca="1">IF(R200&gt;0,'Periodische Einnahmen'!$K41,0)</f>
        <v>0</v>
      </c>
      <c r="S274" s="32">
        <f ca="1">IF(S200&gt;0,'Periodische Einnahmen'!$K41,0)</f>
        <v>0</v>
      </c>
      <c r="T274" s="32">
        <f ca="1">IF(T200&gt;0,'Periodische Einnahmen'!$K41,0)</f>
        <v>0</v>
      </c>
      <c r="U274" s="32">
        <f ca="1">IF(U200&gt;0,'Periodische Einnahmen'!$K41,0)</f>
        <v>0</v>
      </c>
      <c r="V274" s="32">
        <f ca="1">IF(V200&gt;0,'Periodische Einnahmen'!$K41,0)</f>
        <v>0</v>
      </c>
      <c r="W274" s="32">
        <f ca="1">IF(W200&gt;0,'Periodische Einnahmen'!$K41,0)</f>
        <v>0</v>
      </c>
      <c r="X274" s="32">
        <f ca="1">IF(X200&gt;0,'Periodische Einnahmen'!$K41,0)</f>
        <v>0</v>
      </c>
      <c r="Y274" s="32">
        <f ca="1">IF(Y200&gt;0,'Periodische Einnahmen'!$K41,0)</f>
        <v>0</v>
      </c>
      <c r="Z274" s="27">
        <f t="shared" ca="1" si="37"/>
        <v>0</v>
      </c>
      <c r="AA274" s="28">
        <f t="shared" ca="1" si="38"/>
        <v>0</v>
      </c>
    </row>
    <row r="275" spans="1:27">
      <c r="A275" s="31" t="str">
        <f t="shared" si="36"/>
        <v/>
      </c>
      <c r="B275" s="32">
        <f ca="1">IF(B201&gt;0,'Periodische Einnahmen'!$K42,0)</f>
        <v>0</v>
      </c>
      <c r="C275" s="32">
        <f ca="1">IF(C201&gt;0,'Periodische Einnahmen'!$K42,0)</f>
        <v>0</v>
      </c>
      <c r="D275" s="32">
        <f ca="1">IF(D201&gt;0,'Periodische Einnahmen'!$K42,0)</f>
        <v>0</v>
      </c>
      <c r="E275" s="32">
        <f ca="1">IF(E201&gt;0,'Periodische Einnahmen'!$K42,0)</f>
        <v>0</v>
      </c>
      <c r="F275" s="32">
        <f ca="1">IF(F201&gt;0,'Periodische Einnahmen'!$K42,0)</f>
        <v>0</v>
      </c>
      <c r="G275" s="32">
        <f ca="1">IF(G201&gt;0,'Periodische Einnahmen'!$K42,0)</f>
        <v>0</v>
      </c>
      <c r="H275" s="32">
        <f ca="1">IF(H201&gt;0,'Periodische Einnahmen'!$K42,0)</f>
        <v>0</v>
      </c>
      <c r="I275" s="32">
        <f ca="1">IF(I201&gt;0,'Periodische Einnahmen'!$K42,0)</f>
        <v>0</v>
      </c>
      <c r="J275" s="32">
        <f ca="1">IF(J201&gt;0,'Periodische Einnahmen'!$K42,0)</f>
        <v>0</v>
      </c>
      <c r="K275" s="32">
        <f ca="1">IF(K201&gt;0,'Periodische Einnahmen'!$K42,0)</f>
        <v>0</v>
      </c>
      <c r="L275" s="32">
        <f ca="1">IF(L201&gt;0,'Periodische Einnahmen'!$K42,0)</f>
        <v>0</v>
      </c>
      <c r="M275" s="32">
        <f ca="1">IF(M201&gt;0,'Periodische Einnahmen'!$K42,0)</f>
        <v>0</v>
      </c>
      <c r="N275" s="32">
        <f ca="1">IF(N201&gt;0,'Periodische Einnahmen'!$K42,0)</f>
        <v>0</v>
      </c>
      <c r="O275" s="32">
        <f ca="1">IF(O201&gt;0,'Periodische Einnahmen'!$K42,0)</f>
        <v>0</v>
      </c>
      <c r="P275" s="32">
        <f ca="1">IF(P201&gt;0,'Periodische Einnahmen'!$K42,0)</f>
        <v>0</v>
      </c>
      <c r="Q275" s="32">
        <f ca="1">IF(Q201&gt;0,'Periodische Einnahmen'!$K42,0)</f>
        <v>0</v>
      </c>
      <c r="R275" s="32">
        <f ca="1">IF(R201&gt;0,'Periodische Einnahmen'!$K42,0)</f>
        <v>0</v>
      </c>
      <c r="S275" s="32">
        <f ca="1">IF(S201&gt;0,'Periodische Einnahmen'!$K42,0)</f>
        <v>0</v>
      </c>
      <c r="T275" s="32">
        <f ca="1">IF(T201&gt;0,'Periodische Einnahmen'!$K42,0)</f>
        <v>0</v>
      </c>
      <c r="U275" s="32">
        <f ca="1">IF(U201&gt;0,'Periodische Einnahmen'!$K42,0)</f>
        <v>0</v>
      </c>
      <c r="V275" s="32">
        <f ca="1">IF(V201&gt;0,'Periodische Einnahmen'!$K42,0)</f>
        <v>0</v>
      </c>
      <c r="W275" s="32">
        <f ca="1">IF(W201&gt;0,'Periodische Einnahmen'!$K42,0)</f>
        <v>0</v>
      </c>
      <c r="X275" s="32">
        <f ca="1">IF(X201&gt;0,'Periodische Einnahmen'!$K42,0)</f>
        <v>0</v>
      </c>
      <c r="Y275" s="32">
        <f ca="1">IF(Y201&gt;0,'Periodische Einnahmen'!$K42,0)</f>
        <v>0</v>
      </c>
      <c r="Z275" s="27">
        <f t="shared" ca="1" si="37"/>
        <v>0</v>
      </c>
      <c r="AA275" s="28">
        <f t="shared" ca="1" si="38"/>
        <v>0</v>
      </c>
    </row>
    <row r="276" spans="1:27">
      <c r="A276" s="31" t="str">
        <f t="shared" si="36"/>
        <v/>
      </c>
      <c r="B276" s="32">
        <f ca="1">IF(B202&gt;0,'Periodische Einnahmen'!$K43,0)</f>
        <v>0</v>
      </c>
      <c r="C276" s="32">
        <f ca="1">IF(C202&gt;0,'Periodische Einnahmen'!$K43,0)</f>
        <v>0</v>
      </c>
      <c r="D276" s="32">
        <f ca="1">IF(D202&gt;0,'Periodische Einnahmen'!$K43,0)</f>
        <v>0</v>
      </c>
      <c r="E276" s="32">
        <f ca="1">IF(E202&gt;0,'Periodische Einnahmen'!$K43,0)</f>
        <v>0</v>
      </c>
      <c r="F276" s="32">
        <f ca="1">IF(F202&gt;0,'Periodische Einnahmen'!$K43,0)</f>
        <v>0</v>
      </c>
      <c r="G276" s="32">
        <f ca="1">IF(G202&gt;0,'Periodische Einnahmen'!$K43,0)</f>
        <v>0</v>
      </c>
      <c r="H276" s="32">
        <f ca="1">IF(H202&gt;0,'Periodische Einnahmen'!$K43,0)</f>
        <v>0</v>
      </c>
      <c r="I276" s="32">
        <f ca="1">IF(I202&gt;0,'Periodische Einnahmen'!$K43,0)</f>
        <v>0</v>
      </c>
      <c r="J276" s="32">
        <f ca="1">IF(J202&gt;0,'Periodische Einnahmen'!$K43,0)</f>
        <v>0</v>
      </c>
      <c r="K276" s="32">
        <f ca="1">IF(K202&gt;0,'Periodische Einnahmen'!$K43,0)</f>
        <v>0</v>
      </c>
      <c r="L276" s="32">
        <f ca="1">IF(L202&gt;0,'Periodische Einnahmen'!$K43,0)</f>
        <v>0</v>
      </c>
      <c r="M276" s="32">
        <f ca="1">IF(M202&gt;0,'Periodische Einnahmen'!$K43,0)</f>
        <v>0</v>
      </c>
      <c r="N276" s="32">
        <f ca="1">IF(N202&gt;0,'Periodische Einnahmen'!$K43,0)</f>
        <v>0</v>
      </c>
      <c r="O276" s="32">
        <f ca="1">IF(O202&gt;0,'Periodische Einnahmen'!$K43,0)</f>
        <v>0</v>
      </c>
      <c r="P276" s="32">
        <f ca="1">IF(P202&gt;0,'Periodische Einnahmen'!$K43,0)</f>
        <v>0</v>
      </c>
      <c r="Q276" s="32">
        <f ca="1">IF(Q202&gt;0,'Periodische Einnahmen'!$K43,0)</f>
        <v>0</v>
      </c>
      <c r="R276" s="32">
        <f ca="1">IF(R202&gt;0,'Periodische Einnahmen'!$K43,0)</f>
        <v>0</v>
      </c>
      <c r="S276" s="32">
        <f ca="1">IF(S202&gt;0,'Periodische Einnahmen'!$K43,0)</f>
        <v>0</v>
      </c>
      <c r="T276" s="32">
        <f ca="1">IF(T202&gt;0,'Periodische Einnahmen'!$K43,0)</f>
        <v>0</v>
      </c>
      <c r="U276" s="32">
        <f ca="1">IF(U202&gt;0,'Periodische Einnahmen'!$K43,0)</f>
        <v>0</v>
      </c>
      <c r="V276" s="32">
        <f ca="1">IF(V202&gt;0,'Periodische Einnahmen'!$K43,0)</f>
        <v>0</v>
      </c>
      <c r="W276" s="32">
        <f ca="1">IF(W202&gt;0,'Periodische Einnahmen'!$K43,0)</f>
        <v>0</v>
      </c>
      <c r="X276" s="32">
        <f ca="1">IF(X202&gt;0,'Periodische Einnahmen'!$K43,0)</f>
        <v>0</v>
      </c>
      <c r="Y276" s="32">
        <f ca="1">IF(Y202&gt;0,'Periodische Einnahmen'!$K43,0)</f>
        <v>0</v>
      </c>
      <c r="Z276" s="27">
        <f t="shared" ca="1" si="37"/>
        <v>0</v>
      </c>
      <c r="AA276" s="28">
        <f t="shared" ca="1" si="38"/>
        <v>0</v>
      </c>
    </row>
    <row r="277" spans="1:27">
      <c r="A277" s="31" t="str">
        <f t="shared" si="36"/>
        <v/>
      </c>
      <c r="B277" s="32">
        <f ca="1">IF(B203&gt;0,'Periodische Einnahmen'!$K44,0)</f>
        <v>0</v>
      </c>
      <c r="C277" s="32">
        <f ca="1">IF(C203&gt;0,'Periodische Einnahmen'!$K44,0)</f>
        <v>0</v>
      </c>
      <c r="D277" s="32">
        <f ca="1">IF(D203&gt;0,'Periodische Einnahmen'!$K44,0)</f>
        <v>0</v>
      </c>
      <c r="E277" s="32">
        <f ca="1">IF(E203&gt;0,'Periodische Einnahmen'!$K44,0)</f>
        <v>0</v>
      </c>
      <c r="F277" s="32">
        <f ca="1">IF(F203&gt;0,'Periodische Einnahmen'!$K44,0)</f>
        <v>0</v>
      </c>
      <c r="G277" s="32">
        <f ca="1">IF(G203&gt;0,'Periodische Einnahmen'!$K44,0)</f>
        <v>0</v>
      </c>
      <c r="H277" s="32">
        <f ca="1">IF(H203&gt;0,'Periodische Einnahmen'!$K44,0)</f>
        <v>0</v>
      </c>
      <c r="I277" s="32">
        <f ca="1">IF(I203&gt;0,'Periodische Einnahmen'!$K44,0)</f>
        <v>0</v>
      </c>
      <c r="J277" s="32">
        <f ca="1">IF(J203&gt;0,'Periodische Einnahmen'!$K44,0)</f>
        <v>0</v>
      </c>
      <c r="K277" s="32">
        <f ca="1">IF(K203&gt;0,'Periodische Einnahmen'!$K44,0)</f>
        <v>0</v>
      </c>
      <c r="L277" s="32">
        <f ca="1">IF(L203&gt;0,'Periodische Einnahmen'!$K44,0)</f>
        <v>0</v>
      </c>
      <c r="M277" s="32">
        <f ca="1">IF(M203&gt;0,'Periodische Einnahmen'!$K44,0)</f>
        <v>0</v>
      </c>
      <c r="N277" s="32">
        <f ca="1">IF(N203&gt;0,'Periodische Einnahmen'!$K44,0)</f>
        <v>0</v>
      </c>
      <c r="O277" s="32">
        <f ca="1">IF(O203&gt;0,'Periodische Einnahmen'!$K44,0)</f>
        <v>0</v>
      </c>
      <c r="P277" s="32">
        <f ca="1">IF(P203&gt;0,'Periodische Einnahmen'!$K44,0)</f>
        <v>0</v>
      </c>
      <c r="Q277" s="32">
        <f ca="1">IF(Q203&gt;0,'Periodische Einnahmen'!$K44,0)</f>
        <v>0</v>
      </c>
      <c r="R277" s="32">
        <f ca="1">IF(R203&gt;0,'Periodische Einnahmen'!$K44,0)</f>
        <v>0</v>
      </c>
      <c r="S277" s="32">
        <f ca="1">IF(S203&gt;0,'Periodische Einnahmen'!$K44,0)</f>
        <v>0</v>
      </c>
      <c r="T277" s="32">
        <f ca="1">IF(T203&gt;0,'Periodische Einnahmen'!$K44,0)</f>
        <v>0</v>
      </c>
      <c r="U277" s="32">
        <f ca="1">IF(U203&gt;0,'Periodische Einnahmen'!$K44,0)</f>
        <v>0</v>
      </c>
      <c r="V277" s="32">
        <f ca="1">IF(V203&gt;0,'Periodische Einnahmen'!$K44,0)</f>
        <v>0</v>
      </c>
      <c r="W277" s="32">
        <f ca="1">IF(W203&gt;0,'Periodische Einnahmen'!$K44,0)</f>
        <v>0</v>
      </c>
      <c r="X277" s="32">
        <f ca="1">IF(X203&gt;0,'Periodische Einnahmen'!$K44,0)</f>
        <v>0</v>
      </c>
      <c r="Y277" s="32">
        <f ca="1">IF(Y203&gt;0,'Periodische Einnahmen'!$K44,0)</f>
        <v>0</v>
      </c>
      <c r="Z277" s="27">
        <f t="shared" ca="1" si="37"/>
        <v>0</v>
      </c>
      <c r="AA277" s="28">
        <f t="shared" ca="1" si="38"/>
        <v>0</v>
      </c>
    </row>
    <row r="278" spans="1:27">
      <c r="A278" s="31" t="str">
        <f t="shared" si="36"/>
        <v/>
      </c>
      <c r="B278" s="32">
        <f ca="1">IF(B204&gt;0,'Periodische Einnahmen'!$K45,0)</f>
        <v>0</v>
      </c>
      <c r="C278" s="32">
        <f ca="1">IF(C204&gt;0,'Periodische Einnahmen'!$K45,0)</f>
        <v>0</v>
      </c>
      <c r="D278" s="32">
        <f ca="1">IF(D204&gt;0,'Periodische Einnahmen'!$K45,0)</f>
        <v>0</v>
      </c>
      <c r="E278" s="32">
        <f ca="1">IF(E204&gt;0,'Periodische Einnahmen'!$K45,0)</f>
        <v>0</v>
      </c>
      <c r="F278" s="32">
        <f ca="1">IF(F204&gt;0,'Periodische Einnahmen'!$K45,0)</f>
        <v>0</v>
      </c>
      <c r="G278" s="32">
        <f ca="1">IF(G204&gt;0,'Periodische Einnahmen'!$K45,0)</f>
        <v>0</v>
      </c>
      <c r="H278" s="32">
        <f ca="1">IF(H204&gt;0,'Periodische Einnahmen'!$K45,0)</f>
        <v>0</v>
      </c>
      <c r="I278" s="32">
        <f ca="1">IF(I204&gt;0,'Periodische Einnahmen'!$K45,0)</f>
        <v>0</v>
      </c>
      <c r="J278" s="32">
        <f ca="1">IF(J204&gt;0,'Periodische Einnahmen'!$K45,0)</f>
        <v>0</v>
      </c>
      <c r="K278" s="32">
        <f ca="1">IF(K204&gt;0,'Periodische Einnahmen'!$K45,0)</f>
        <v>0</v>
      </c>
      <c r="L278" s="32">
        <f ca="1">IF(L204&gt;0,'Periodische Einnahmen'!$K45,0)</f>
        <v>0</v>
      </c>
      <c r="M278" s="32">
        <f ca="1">IF(M204&gt;0,'Periodische Einnahmen'!$K45,0)</f>
        <v>0</v>
      </c>
      <c r="N278" s="32">
        <f ca="1">IF(N204&gt;0,'Periodische Einnahmen'!$K45,0)</f>
        <v>0</v>
      </c>
      <c r="O278" s="32">
        <f ca="1">IF(O204&gt;0,'Periodische Einnahmen'!$K45,0)</f>
        <v>0</v>
      </c>
      <c r="P278" s="32">
        <f ca="1">IF(P204&gt;0,'Periodische Einnahmen'!$K45,0)</f>
        <v>0</v>
      </c>
      <c r="Q278" s="32">
        <f ca="1">IF(Q204&gt;0,'Periodische Einnahmen'!$K45,0)</f>
        <v>0</v>
      </c>
      <c r="R278" s="32">
        <f ca="1">IF(R204&gt;0,'Periodische Einnahmen'!$K45,0)</f>
        <v>0</v>
      </c>
      <c r="S278" s="32">
        <f ca="1">IF(S204&gt;0,'Periodische Einnahmen'!$K45,0)</f>
        <v>0</v>
      </c>
      <c r="T278" s="32">
        <f ca="1">IF(T204&gt;0,'Periodische Einnahmen'!$K45,0)</f>
        <v>0</v>
      </c>
      <c r="U278" s="32">
        <f ca="1">IF(U204&gt;0,'Periodische Einnahmen'!$K45,0)</f>
        <v>0</v>
      </c>
      <c r="V278" s="32">
        <f ca="1">IF(V204&gt;0,'Periodische Einnahmen'!$K45,0)</f>
        <v>0</v>
      </c>
      <c r="W278" s="32">
        <f ca="1">IF(W204&gt;0,'Periodische Einnahmen'!$K45,0)</f>
        <v>0</v>
      </c>
      <c r="X278" s="32">
        <f ca="1">IF(X204&gt;0,'Periodische Einnahmen'!$K45,0)</f>
        <v>0</v>
      </c>
      <c r="Y278" s="32">
        <f ca="1">IF(Y204&gt;0,'Periodische Einnahmen'!$K45,0)</f>
        <v>0</v>
      </c>
      <c r="Z278" s="27">
        <f t="shared" ca="1" si="37"/>
        <v>0</v>
      </c>
      <c r="AA278" s="28">
        <f t="shared" ca="1" si="38"/>
        <v>0</v>
      </c>
    </row>
    <row r="279" spans="1:27">
      <c r="A279" s="31" t="str">
        <f t="shared" si="36"/>
        <v/>
      </c>
      <c r="B279" s="32">
        <f ca="1">IF(B205&gt;0,'Periodische Einnahmen'!$K46,0)</f>
        <v>0</v>
      </c>
      <c r="C279" s="32">
        <f ca="1">IF(C205&gt;0,'Periodische Einnahmen'!$K46,0)</f>
        <v>0</v>
      </c>
      <c r="D279" s="32">
        <f ca="1">IF(D205&gt;0,'Periodische Einnahmen'!$K46,0)</f>
        <v>0</v>
      </c>
      <c r="E279" s="32">
        <f ca="1">IF(E205&gt;0,'Periodische Einnahmen'!$K46,0)</f>
        <v>0</v>
      </c>
      <c r="F279" s="32">
        <f ca="1">IF(F205&gt;0,'Periodische Einnahmen'!$K46,0)</f>
        <v>0</v>
      </c>
      <c r="G279" s="32">
        <f ca="1">IF(G205&gt;0,'Periodische Einnahmen'!$K46,0)</f>
        <v>0</v>
      </c>
      <c r="H279" s="32">
        <f ca="1">IF(H205&gt;0,'Periodische Einnahmen'!$K46,0)</f>
        <v>0</v>
      </c>
      <c r="I279" s="32">
        <f ca="1">IF(I205&gt;0,'Periodische Einnahmen'!$K46,0)</f>
        <v>0</v>
      </c>
      <c r="J279" s="32">
        <f ca="1">IF(J205&gt;0,'Periodische Einnahmen'!$K46,0)</f>
        <v>0</v>
      </c>
      <c r="K279" s="32">
        <f ca="1">IF(K205&gt;0,'Periodische Einnahmen'!$K46,0)</f>
        <v>0</v>
      </c>
      <c r="L279" s="32">
        <f ca="1">IF(L205&gt;0,'Periodische Einnahmen'!$K46,0)</f>
        <v>0</v>
      </c>
      <c r="M279" s="32">
        <f ca="1">IF(M205&gt;0,'Periodische Einnahmen'!$K46,0)</f>
        <v>0</v>
      </c>
      <c r="N279" s="32">
        <f ca="1">IF(N205&gt;0,'Periodische Einnahmen'!$K46,0)</f>
        <v>0</v>
      </c>
      <c r="O279" s="32">
        <f ca="1">IF(O205&gt;0,'Periodische Einnahmen'!$K46,0)</f>
        <v>0</v>
      </c>
      <c r="P279" s="32">
        <f ca="1">IF(P205&gt;0,'Periodische Einnahmen'!$K46,0)</f>
        <v>0</v>
      </c>
      <c r="Q279" s="32">
        <f ca="1">IF(Q205&gt;0,'Periodische Einnahmen'!$K46,0)</f>
        <v>0</v>
      </c>
      <c r="R279" s="32">
        <f ca="1">IF(R205&gt;0,'Periodische Einnahmen'!$K46,0)</f>
        <v>0</v>
      </c>
      <c r="S279" s="32">
        <f ca="1">IF(S205&gt;0,'Periodische Einnahmen'!$K46,0)</f>
        <v>0</v>
      </c>
      <c r="T279" s="32">
        <f ca="1">IF(T205&gt;0,'Periodische Einnahmen'!$K46,0)</f>
        <v>0</v>
      </c>
      <c r="U279" s="32">
        <f ca="1">IF(U205&gt;0,'Periodische Einnahmen'!$K46,0)</f>
        <v>0</v>
      </c>
      <c r="V279" s="32">
        <f ca="1">IF(V205&gt;0,'Periodische Einnahmen'!$K46,0)</f>
        <v>0</v>
      </c>
      <c r="W279" s="32">
        <f ca="1">IF(W205&gt;0,'Periodische Einnahmen'!$K46,0)</f>
        <v>0</v>
      </c>
      <c r="X279" s="32">
        <f ca="1">IF(X205&gt;0,'Periodische Einnahmen'!$K46,0)</f>
        <v>0</v>
      </c>
      <c r="Y279" s="32">
        <f ca="1">IF(Y205&gt;0,'Periodische Einnahmen'!$K46,0)</f>
        <v>0</v>
      </c>
      <c r="Z279" s="27">
        <f t="shared" ca="1" si="37"/>
        <v>0</v>
      </c>
      <c r="AA279" s="28">
        <f t="shared" ca="1" si="38"/>
        <v>0</v>
      </c>
    </row>
    <row r="280" spans="1:27">
      <c r="A280" s="31" t="str">
        <f t="shared" si="36"/>
        <v/>
      </c>
      <c r="B280" s="32">
        <f ca="1">IF(B206&gt;0,'Periodische Einnahmen'!$K47,0)</f>
        <v>0</v>
      </c>
      <c r="C280" s="32">
        <f ca="1">IF(C206&gt;0,'Periodische Einnahmen'!$K47,0)</f>
        <v>0</v>
      </c>
      <c r="D280" s="32">
        <f ca="1">IF(D206&gt;0,'Periodische Einnahmen'!$K47,0)</f>
        <v>0</v>
      </c>
      <c r="E280" s="32">
        <f ca="1">IF(E206&gt;0,'Periodische Einnahmen'!$K47,0)</f>
        <v>0</v>
      </c>
      <c r="F280" s="32">
        <f ca="1">IF(F206&gt;0,'Periodische Einnahmen'!$K47,0)</f>
        <v>0</v>
      </c>
      <c r="G280" s="32">
        <f ca="1">IF(G206&gt;0,'Periodische Einnahmen'!$K47,0)</f>
        <v>0</v>
      </c>
      <c r="H280" s="32">
        <f ca="1">IF(H206&gt;0,'Periodische Einnahmen'!$K47,0)</f>
        <v>0</v>
      </c>
      <c r="I280" s="32">
        <f ca="1">IF(I206&gt;0,'Periodische Einnahmen'!$K47,0)</f>
        <v>0</v>
      </c>
      <c r="J280" s="32">
        <f ca="1">IF(J206&gt;0,'Periodische Einnahmen'!$K47,0)</f>
        <v>0</v>
      </c>
      <c r="K280" s="32">
        <f ca="1">IF(K206&gt;0,'Periodische Einnahmen'!$K47,0)</f>
        <v>0</v>
      </c>
      <c r="L280" s="32">
        <f ca="1">IF(L206&gt;0,'Periodische Einnahmen'!$K47,0)</f>
        <v>0</v>
      </c>
      <c r="M280" s="32">
        <f ca="1">IF(M206&gt;0,'Periodische Einnahmen'!$K47,0)</f>
        <v>0</v>
      </c>
      <c r="N280" s="32">
        <f ca="1">IF(N206&gt;0,'Periodische Einnahmen'!$K47,0)</f>
        <v>0</v>
      </c>
      <c r="O280" s="32">
        <f ca="1">IF(O206&gt;0,'Periodische Einnahmen'!$K47,0)</f>
        <v>0</v>
      </c>
      <c r="P280" s="32">
        <f ca="1">IF(P206&gt;0,'Periodische Einnahmen'!$K47,0)</f>
        <v>0</v>
      </c>
      <c r="Q280" s="32">
        <f ca="1">IF(Q206&gt;0,'Periodische Einnahmen'!$K47,0)</f>
        <v>0</v>
      </c>
      <c r="R280" s="32">
        <f ca="1">IF(R206&gt;0,'Periodische Einnahmen'!$K47,0)</f>
        <v>0</v>
      </c>
      <c r="S280" s="32">
        <f ca="1">IF(S206&gt;0,'Periodische Einnahmen'!$K47,0)</f>
        <v>0</v>
      </c>
      <c r="T280" s="32">
        <f ca="1">IF(T206&gt;0,'Periodische Einnahmen'!$K47,0)</f>
        <v>0</v>
      </c>
      <c r="U280" s="32">
        <f ca="1">IF(U206&gt;0,'Periodische Einnahmen'!$K47,0)</f>
        <v>0</v>
      </c>
      <c r="V280" s="32">
        <f ca="1">IF(V206&gt;0,'Periodische Einnahmen'!$K47,0)</f>
        <v>0</v>
      </c>
      <c r="W280" s="32">
        <f ca="1">IF(W206&gt;0,'Periodische Einnahmen'!$K47,0)</f>
        <v>0</v>
      </c>
      <c r="X280" s="32">
        <f ca="1">IF(X206&gt;0,'Periodische Einnahmen'!$K47,0)</f>
        <v>0</v>
      </c>
      <c r="Y280" s="32">
        <f ca="1">IF(Y206&gt;0,'Periodische Einnahmen'!$K47,0)</f>
        <v>0</v>
      </c>
      <c r="Z280" s="27">
        <f t="shared" ca="1" si="37"/>
        <v>0</v>
      </c>
      <c r="AA280" s="28">
        <f t="shared" ca="1" si="38"/>
        <v>0</v>
      </c>
    </row>
    <row r="281" spans="1:27">
      <c r="A281" s="31" t="str">
        <f t="shared" si="36"/>
        <v/>
      </c>
      <c r="B281" s="32">
        <f ca="1">IF(B207&gt;0,'Periodische Einnahmen'!$K48,0)</f>
        <v>0</v>
      </c>
      <c r="C281" s="32">
        <f ca="1">IF(C207&gt;0,'Periodische Einnahmen'!$K48,0)</f>
        <v>0</v>
      </c>
      <c r="D281" s="32">
        <f ca="1">IF(D207&gt;0,'Periodische Einnahmen'!$K48,0)</f>
        <v>0</v>
      </c>
      <c r="E281" s="32">
        <f ca="1">IF(E207&gt;0,'Periodische Einnahmen'!$K48,0)</f>
        <v>0</v>
      </c>
      <c r="F281" s="32">
        <f ca="1">IF(F207&gt;0,'Periodische Einnahmen'!$K48,0)</f>
        <v>0</v>
      </c>
      <c r="G281" s="32">
        <f ca="1">IF(G207&gt;0,'Periodische Einnahmen'!$K48,0)</f>
        <v>0</v>
      </c>
      <c r="H281" s="32">
        <f ca="1">IF(H207&gt;0,'Periodische Einnahmen'!$K48,0)</f>
        <v>0</v>
      </c>
      <c r="I281" s="32">
        <f ca="1">IF(I207&gt;0,'Periodische Einnahmen'!$K48,0)</f>
        <v>0</v>
      </c>
      <c r="J281" s="32">
        <f ca="1">IF(J207&gt;0,'Periodische Einnahmen'!$K48,0)</f>
        <v>0</v>
      </c>
      <c r="K281" s="32">
        <f ca="1">IF(K207&gt;0,'Periodische Einnahmen'!$K48,0)</f>
        <v>0</v>
      </c>
      <c r="L281" s="32">
        <f ca="1">IF(L207&gt;0,'Periodische Einnahmen'!$K48,0)</f>
        <v>0</v>
      </c>
      <c r="M281" s="32">
        <f ca="1">IF(M207&gt;0,'Periodische Einnahmen'!$K48,0)</f>
        <v>0</v>
      </c>
      <c r="N281" s="32">
        <f ca="1">IF(N207&gt;0,'Periodische Einnahmen'!$K48,0)</f>
        <v>0</v>
      </c>
      <c r="O281" s="32">
        <f ca="1">IF(O207&gt;0,'Periodische Einnahmen'!$K48,0)</f>
        <v>0</v>
      </c>
      <c r="P281" s="32">
        <f ca="1">IF(P207&gt;0,'Periodische Einnahmen'!$K48,0)</f>
        <v>0</v>
      </c>
      <c r="Q281" s="32">
        <f ca="1">IF(Q207&gt;0,'Periodische Einnahmen'!$K48,0)</f>
        <v>0</v>
      </c>
      <c r="R281" s="32">
        <f ca="1">IF(R207&gt;0,'Periodische Einnahmen'!$K48,0)</f>
        <v>0</v>
      </c>
      <c r="S281" s="32">
        <f ca="1">IF(S207&gt;0,'Periodische Einnahmen'!$K48,0)</f>
        <v>0</v>
      </c>
      <c r="T281" s="32">
        <f ca="1">IF(T207&gt;0,'Periodische Einnahmen'!$K48,0)</f>
        <v>0</v>
      </c>
      <c r="U281" s="32">
        <f ca="1">IF(U207&gt;0,'Periodische Einnahmen'!$K48,0)</f>
        <v>0</v>
      </c>
      <c r="V281" s="32">
        <f ca="1">IF(V207&gt;0,'Periodische Einnahmen'!$K48,0)</f>
        <v>0</v>
      </c>
      <c r="W281" s="32">
        <f ca="1">IF(W207&gt;0,'Periodische Einnahmen'!$K48,0)</f>
        <v>0</v>
      </c>
      <c r="X281" s="32">
        <f ca="1">IF(X207&gt;0,'Periodische Einnahmen'!$K48,0)</f>
        <v>0</v>
      </c>
      <c r="Y281" s="32">
        <f ca="1">IF(Y207&gt;0,'Periodische Einnahmen'!$K48,0)</f>
        <v>0</v>
      </c>
      <c r="Z281" s="27">
        <f t="shared" ca="1" si="37"/>
        <v>0</v>
      </c>
      <c r="AA281" s="28">
        <f t="shared" ca="1" si="38"/>
        <v>0</v>
      </c>
    </row>
    <row r="282" spans="1:27">
      <c r="A282" s="31" t="str">
        <f t="shared" si="36"/>
        <v/>
      </c>
      <c r="B282" s="32">
        <f ca="1">IF(B208&gt;0,'Periodische Einnahmen'!$K49,0)</f>
        <v>0</v>
      </c>
      <c r="C282" s="32">
        <f ca="1">IF(C208&gt;0,'Periodische Einnahmen'!$K49,0)</f>
        <v>0</v>
      </c>
      <c r="D282" s="32">
        <f ca="1">IF(D208&gt;0,'Periodische Einnahmen'!$K49,0)</f>
        <v>0</v>
      </c>
      <c r="E282" s="32">
        <f ca="1">IF(E208&gt;0,'Periodische Einnahmen'!$K49,0)</f>
        <v>0</v>
      </c>
      <c r="F282" s="32">
        <f ca="1">IF(F208&gt;0,'Periodische Einnahmen'!$K49,0)</f>
        <v>0</v>
      </c>
      <c r="G282" s="32">
        <f ca="1">IF(G208&gt;0,'Periodische Einnahmen'!$K49,0)</f>
        <v>0</v>
      </c>
      <c r="H282" s="32">
        <f ca="1">IF(H208&gt;0,'Periodische Einnahmen'!$K49,0)</f>
        <v>0</v>
      </c>
      <c r="I282" s="32">
        <f ca="1">IF(I208&gt;0,'Periodische Einnahmen'!$K49,0)</f>
        <v>0</v>
      </c>
      <c r="J282" s="32">
        <f ca="1">IF(J208&gt;0,'Periodische Einnahmen'!$K49,0)</f>
        <v>0</v>
      </c>
      <c r="K282" s="32">
        <f ca="1">IF(K208&gt;0,'Periodische Einnahmen'!$K49,0)</f>
        <v>0</v>
      </c>
      <c r="L282" s="32">
        <f ca="1">IF(L208&gt;0,'Periodische Einnahmen'!$K49,0)</f>
        <v>0</v>
      </c>
      <c r="M282" s="32">
        <f ca="1">IF(M208&gt;0,'Periodische Einnahmen'!$K49,0)</f>
        <v>0</v>
      </c>
      <c r="N282" s="32">
        <f ca="1">IF(N208&gt;0,'Periodische Einnahmen'!$K49,0)</f>
        <v>0</v>
      </c>
      <c r="O282" s="32">
        <f ca="1">IF(O208&gt;0,'Periodische Einnahmen'!$K49,0)</f>
        <v>0</v>
      </c>
      <c r="P282" s="32">
        <f ca="1">IF(P208&gt;0,'Periodische Einnahmen'!$K49,0)</f>
        <v>0</v>
      </c>
      <c r="Q282" s="32">
        <f ca="1">IF(Q208&gt;0,'Periodische Einnahmen'!$K49,0)</f>
        <v>0</v>
      </c>
      <c r="R282" s="32">
        <f ca="1">IF(R208&gt;0,'Periodische Einnahmen'!$K49,0)</f>
        <v>0</v>
      </c>
      <c r="S282" s="32">
        <f ca="1">IF(S208&gt;0,'Periodische Einnahmen'!$K49,0)</f>
        <v>0</v>
      </c>
      <c r="T282" s="32">
        <f ca="1">IF(T208&gt;0,'Periodische Einnahmen'!$K49,0)</f>
        <v>0</v>
      </c>
      <c r="U282" s="32">
        <f ca="1">IF(U208&gt;0,'Periodische Einnahmen'!$K49,0)</f>
        <v>0</v>
      </c>
      <c r="V282" s="32">
        <f ca="1">IF(V208&gt;0,'Periodische Einnahmen'!$K49,0)</f>
        <v>0</v>
      </c>
      <c r="W282" s="32">
        <f ca="1">IF(W208&gt;0,'Periodische Einnahmen'!$K49,0)</f>
        <v>0</v>
      </c>
      <c r="X282" s="32">
        <f ca="1">IF(X208&gt;0,'Periodische Einnahmen'!$K49,0)</f>
        <v>0</v>
      </c>
      <c r="Y282" s="32">
        <f ca="1">IF(Y208&gt;0,'Periodische Einnahmen'!$K49,0)</f>
        <v>0</v>
      </c>
      <c r="Z282" s="27">
        <f t="shared" ca="1" si="37"/>
        <v>0</v>
      </c>
      <c r="AA282" s="28">
        <f t="shared" ca="1" si="38"/>
        <v>0</v>
      </c>
    </row>
    <row r="283" spans="1:27">
      <c r="A283" s="31" t="str">
        <f t="shared" si="36"/>
        <v/>
      </c>
      <c r="B283" s="32">
        <f ca="1">IF(B209&gt;0,'Periodische Einnahmen'!$K50,0)</f>
        <v>0</v>
      </c>
      <c r="C283" s="32">
        <f ca="1">IF(C209&gt;0,'Periodische Einnahmen'!$K50,0)</f>
        <v>0</v>
      </c>
      <c r="D283" s="32">
        <f ca="1">IF(D209&gt;0,'Periodische Einnahmen'!$K50,0)</f>
        <v>0</v>
      </c>
      <c r="E283" s="32">
        <f ca="1">IF(E209&gt;0,'Periodische Einnahmen'!$K50,0)</f>
        <v>0</v>
      </c>
      <c r="F283" s="32">
        <f ca="1">IF(F209&gt;0,'Periodische Einnahmen'!$K50,0)</f>
        <v>0</v>
      </c>
      <c r="G283" s="32">
        <f ca="1">IF(G209&gt;0,'Periodische Einnahmen'!$K50,0)</f>
        <v>0</v>
      </c>
      <c r="H283" s="32">
        <f ca="1">IF(H209&gt;0,'Periodische Einnahmen'!$K50,0)</f>
        <v>0</v>
      </c>
      <c r="I283" s="32">
        <f ca="1">IF(I209&gt;0,'Periodische Einnahmen'!$K50,0)</f>
        <v>0</v>
      </c>
      <c r="J283" s="32">
        <f ca="1">IF(J209&gt;0,'Periodische Einnahmen'!$K50,0)</f>
        <v>0</v>
      </c>
      <c r="K283" s="32">
        <f ca="1">IF(K209&gt;0,'Periodische Einnahmen'!$K50,0)</f>
        <v>0</v>
      </c>
      <c r="L283" s="32">
        <f ca="1">IF(L209&gt;0,'Periodische Einnahmen'!$K50,0)</f>
        <v>0</v>
      </c>
      <c r="M283" s="32">
        <f ca="1">IF(M209&gt;0,'Periodische Einnahmen'!$K50,0)</f>
        <v>0</v>
      </c>
      <c r="N283" s="32">
        <f ca="1">IF(N209&gt;0,'Periodische Einnahmen'!$K50,0)</f>
        <v>0</v>
      </c>
      <c r="O283" s="32">
        <f ca="1">IF(O209&gt;0,'Periodische Einnahmen'!$K50,0)</f>
        <v>0</v>
      </c>
      <c r="P283" s="32">
        <f ca="1">IF(P209&gt;0,'Periodische Einnahmen'!$K50,0)</f>
        <v>0</v>
      </c>
      <c r="Q283" s="32">
        <f ca="1">IF(Q209&gt;0,'Periodische Einnahmen'!$K50,0)</f>
        <v>0</v>
      </c>
      <c r="R283" s="32">
        <f ca="1">IF(R209&gt;0,'Periodische Einnahmen'!$K50,0)</f>
        <v>0</v>
      </c>
      <c r="S283" s="32">
        <f ca="1">IF(S209&gt;0,'Periodische Einnahmen'!$K50,0)</f>
        <v>0</v>
      </c>
      <c r="T283" s="32">
        <f ca="1">IF(T209&gt;0,'Periodische Einnahmen'!$K50,0)</f>
        <v>0</v>
      </c>
      <c r="U283" s="32">
        <f ca="1">IF(U209&gt;0,'Periodische Einnahmen'!$K50,0)</f>
        <v>0</v>
      </c>
      <c r="V283" s="32">
        <f ca="1">IF(V209&gt;0,'Periodische Einnahmen'!$K50,0)</f>
        <v>0</v>
      </c>
      <c r="W283" s="32">
        <f ca="1">IF(W209&gt;0,'Periodische Einnahmen'!$K50,0)</f>
        <v>0</v>
      </c>
      <c r="X283" s="32">
        <f ca="1">IF(X209&gt;0,'Periodische Einnahmen'!$K50,0)</f>
        <v>0</v>
      </c>
      <c r="Y283" s="32">
        <f ca="1">IF(Y209&gt;0,'Periodische Einnahmen'!$K50,0)</f>
        <v>0</v>
      </c>
      <c r="Z283" s="27">
        <f t="shared" ca="1" si="37"/>
        <v>0</v>
      </c>
      <c r="AA283" s="28">
        <f t="shared" ca="1" si="38"/>
        <v>0</v>
      </c>
    </row>
    <row r="284" spans="1:27">
      <c r="A284" s="31" t="str">
        <f t="shared" si="36"/>
        <v/>
      </c>
      <c r="B284" s="32">
        <f ca="1">IF(B210&gt;0,'Periodische Einnahmen'!$K51,0)</f>
        <v>0</v>
      </c>
      <c r="C284" s="32">
        <f ca="1">IF(C210&gt;0,'Periodische Einnahmen'!$K51,0)</f>
        <v>0</v>
      </c>
      <c r="D284" s="32">
        <f ca="1">IF(D210&gt;0,'Periodische Einnahmen'!$K51,0)</f>
        <v>0</v>
      </c>
      <c r="E284" s="32">
        <f ca="1">IF(E210&gt;0,'Periodische Einnahmen'!$K51,0)</f>
        <v>0</v>
      </c>
      <c r="F284" s="32">
        <f ca="1">IF(F210&gt;0,'Periodische Einnahmen'!$K51,0)</f>
        <v>0</v>
      </c>
      <c r="G284" s="32">
        <f ca="1">IF(G210&gt;0,'Periodische Einnahmen'!$K51,0)</f>
        <v>0</v>
      </c>
      <c r="H284" s="32">
        <f ca="1">IF(H210&gt;0,'Periodische Einnahmen'!$K51,0)</f>
        <v>0</v>
      </c>
      <c r="I284" s="32">
        <f ca="1">IF(I210&gt;0,'Periodische Einnahmen'!$K51,0)</f>
        <v>0</v>
      </c>
      <c r="J284" s="32">
        <f ca="1">IF(J210&gt;0,'Periodische Einnahmen'!$K51,0)</f>
        <v>0</v>
      </c>
      <c r="K284" s="32">
        <f ca="1">IF(K210&gt;0,'Periodische Einnahmen'!$K51,0)</f>
        <v>0</v>
      </c>
      <c r="L284" s="32">
        <f ca="1">IF(L210&gt;0,'Periodische Einnahmen'!$K51,0)</f>
        <v>0</v>
      </c>
      <c r="M284" s="32">
        <f ca="1">IF(M210&gt;0,'Periodische Einnahmen'!$K51,0)</f>
        <v>0</v>
      </c>
      <c r="N284" s="32">
        <f ca="1">IF(N210&gt;0,'Periodische Einnahmen'!$K51,0)</f>
        <v>0</v>
      </c>
      <c r="O284" s="32">
        <f ca="1">IF(O210&gt;0,'Periodische Einnahmen'!$K51,0)</f>
        <v>0</v>
      </c>
      <c r="P284" s="32">
        <f ca="1">IF(P210&gt;0,'Periodische Einnahmen'!$K51,0)</f>
        <v>0</v>
      </c>
      <c r="Q284" s="32">
        <f ca="1">IF(Q210&gt;0,'Periodische Einnahmen'!$K51,0)</f>
        <v>0</v>
      </c>
      <c r="R284" s="32">
        <f ca="1">IF(R210&gt;0,'Periodische Einnahmen'!$K51,0)</f>
        <v>0</v>
      </c>
      <c r="S284" s="32">
        <f ca="1">IF(S210&gt;0,'Periodische Einnahmen'!$K51,0)</f>
        <v>0</v>
      </c>
      <c r="T284" s="32">
        <f ca="1">IF(T210&gt;0,'Periodische Einnahmen'!$K51,0)</f>
        <v>0</v>
      </c>
      <c r="U284" s="32">
        <f ca="1">IF(U210&gt;0,'Periodische Einnahmen'!$K51,0)</f>
        <v>0</v>
      </c>
      <c r="V284" s="32">
        <f ca="1">IF(V210&gt;0,'Periodische Einnahmen'!$K51,0)</f>
        <v>0</v>
      </c>
      <c r="W284" s="32">
        <f ca="1">IF(W210&gt;0,'Periodische Einnahmen'!$K51,0)</f>
        <v>0</v>
      </c>
      <c r="X284" s="32">
        <f ca="1">IF(X210&gt;0,'Periodische Einnahmen'!$K51,0)</f>
        <v>0</v>
      </c>
      <c r="Y284" s="32">
        <f ca="1">IF(Y210&gt;0,'Periodische Einnahmen'!$K51,0)</f>
        <v>0</v>
      </c>
      <c r="Z284" s="27">
        <f t="shared" ca="1" si="37"/>
        <v>0</v>
      </c>
      <c r="AA284" s="28">
        <f t="shared" ca="1" si="38"/>
        <v>0</v>
      </c>
    </row>
    <row r="285" spans="1:27">
      <c r="A285" s="31" t="str">
        <f t="shared" si="36"/>
        <v/>
      </c>
      <c r="B285" s="32">
        <f ca="1">IF(B211&gt;0,'Periodische Einnahmen'!$K52,0)</f>
        <v>0</v>
      </c>
      <c r="C285" s="32">
        <f ca="1">IF(C211&gt;0,'Periodische Einnahmen'!$K52,0)</f>
        <v>0</v>
      </c>
      <c r="D285" s="32">
        <f ca="1">IF(D211&gt;0,'Periodische Einnahmen'!$K52,0)</f>
        <v>0</v>
      </c>
      <c r="E285" s="32">
        <f ca="1">IF(E211&gt;0,'Periodische Einnahmen'!$K52,0)</f>
        <v>0</v>
      </c>
      <c r="F285" s="32">
        <f ca="1">IF(F211&gt;0,'Periodische Einnahmen'!$K52,0)</f>
        <v>0</v>
      </c>
      <c r="G285" s="32">
        <f ca="1">IF(G211&gt;0,'Periodische Einnahmen'!$K52,0)</f>
        <v>0</v>
      </c>
      <c r="H285" s="32">
        <f ca="1">IF(H211&gt;0,'Periodische Einnahmen'!$K52,0)</f>
        <v>0</v>
      </c>
      <c r="I285" s="32">
        <f ca="1">IF(I211&gt;0,'Periodische Einnahmen'!$K52,0)</f>
        <v>0</v>
      </c>
      <c r="J285" s="32">
        <f ca="1">IF(J211&gt;0,'Periodische Einnahmen'!$K52,0)</f>
        <v>0</v>
      </c>
      <c r="K285" s="32">
        <f ca="1">IF(K211&gt;0,'Periodische Einnahmen'!$K52,0)</f>
        <v>0</v>
      </c>
      <c r="L285" s="32">
        <f ca="1">IF(L211&gt;0,'Periodische Einnahmen'!$K52,0)</f>
        <v>0</v>
      </c>
      <c r="M285" s="32">
        <f ca="1">IF(M211&gt;0,'Periodische Einnahmen'!$K52,0)</f>
        <v>0</v>
      </c>
      <c r="N285" s="32">
        <f ca="1">IF(N211&gt;0,'Periodische Einnahmen'!$K52,0)</f>
        <v>0</v>
      </c>
      <c r="O285" s="32">
        <f ca="1">IF(O211&gt;0,'Periodische Einnahmen'!$K52,0)</f>
        <v>0</v>
      </c>
      <c r="P285" s="32">
        <f ca="1">IF(P211&gt;0,'Periodische Einnahmen'!$K52,0)</f>
        <v>0</v>
      </c>
      <c r="Q285" s="32">
        <f ca="1">IF(Q211&gt;0,'Periodische Einnahmen'!$K52,0)</f>
        <v>0</v>
      </c>
      <c r="R285" s="32">
        <f ca="1">IF(R211&gt;0,'Periodische Einnahmen'!$K52,0)</f>
        <v>0</v>
      </c>
      <c r="S285" s="32">
        <f ca="1">IF(S211&gt;0,'Periodische Einnahmen'!$K52,0)</f>
        <v>0</v>
      </c>
      <c r="T285" s="32">
        <f ca="1">IF(T211&gt;0,'Periodische Einnahmen'!$K52,0)</f>
        <v>0</v>
      </c>
      <c r="U285" s="32">
        <f ca="1">IF(U211&gt;0,'Periodische Einnahmen'!$K52,0)</f>
        <v>0</v>
      </c>
      <c r="V285" s="32">
        <f ca="1">IF(V211&gt;0,'Periodische Einnahmen'!$K52,0)</f>
        <v>0</v>
      </c>
      <c r="W285" s="32">
        <f ca="1">IF(W211&gt;0,'Periodische Einnahmen'!$K52,0)</f>
        <v>0</v>
      </c>
      <c r="X285" s="32">
        <f ca="1">IF(X211&gt;0,'Periodische Einnahmen'!$K52,0)</f>
        <v>0</v>
      </c>
      <c r="Y285" s="32">
        <f ca="1">IF(Y211&gt;0,'Periodische Einnahmen'!$K52,0)</f>
        <v>0</v>
      </c>
      <c r="Z285" s="27">
        <f t="shared" ca="1" si="37"/>
        <v>0</v>
      </c>
      <c r="AA285" s="28">
        <f t="shared" ca="1" si="38"/>
        <v>0</v>
      </c>
    </row>
    <row r="286" spans="1:27">
      <c r="A286" s="31" t="str">
        <f t="shared" si="36"/>
        <v/>
      </c>
      <c r="B286" s="32">
        <f ca="1">IF(B212&gt;0,'Periodische Einnahmen'!$K53,0)</f>
        <v>0</v>
      </c>
      <c r="C286" s="32">
        <f ca="1">IF(C212&gt;0,'Periodische Einnahmen'!$K53,0)</f>
        <v>0</v>
      </c>
      <c r="D286" s="32">
        <f ca="1">IF(D212&gt;0,'Periodische Einnahmen'!$K53,0)</f>
        <v>0</v>
      </c>
      <c r="E286" s="32">
        <f ca="1">IF(E212&gt;0,'Periodische Einnahmen'!$K53,0)</f>
        <v>0</v>
      </c>
      <c r="F286" s="32">
        <f ca="1">IF(F212&gt;0,'Periodische Einnahmen'!$K53,0)</f>
        <v>0</v>
      </c>
      <c r="G286" s="32">
        <f ca="1">IF(G212&gt;0,'Periodische Einnahmen'!$K53,0)</f>
        <v>0</v>
      </c>
      <c r="H286" s="32">
        <f ca="1">IF(H212&gt;0,'Periodische Einnahmen'!$K53,0)</f>
        <v>0</v>
      </c>
      <c r="I286" s="32">
        <f ca="1">IF(I212&gt;0,'Periodische Einnahmen'!$K53,0)</f>
        <v>0</v>
      </c>
      <c r="J286" s="32">
        <f ca="1">IF(J212&gt;0,'Periodische Einnahmen'!$K53,0)</f>
        <v>0</v>
      </c>
      <c r="K286" s="32">
        <f ca="1">IF(K212&gt;0,'Periodische Einnahmen'!$K53,0)</f>
        <v>0</v>
      </c>
      <c r="L286" s="32">
        <f ca="1">IF(L212&gt;0,'Periodische Einnahmen'!$K53,0)</f>
        <v>0</v>
      </c>
      <c r="M286" s="32">
        <f ca="1">IF(M212&gt;0,'Periodische Einnahmen'!$K53,0)</f>
        <v>0</v>
      </c>
      <c r="N286" s="32">
        <f ca="1">IF(N212&gt;0,'Periodische Einnahmen'!$K53,0)</f>
        <v>0</v>
      </c>
      <c r="O286" s="32">
        <f ca="1">IF(O212&gt;0,'Periodische Einnahmen'!$K53,0)</f>
        <v>0</v>
      </c>
      <c r="P286" s="32">
        <f ca="1">IF(P212&gt;0,'Periodische Einnahmen'!$K53,0)</f>
        <v>0</v>
      </c>
      <c r="Q286" s="32">
        <f ca="1">IF(Q212&gt;0,'Periodische Einnahmen'!$K53,0)</f>
        <v>0</v>
      </c>
      <c r="R286" s="32">
        <f ca="1">IF(R212&gt;0,'Periodische Einnahmen'!$K53,0)</f>
        <v>0</v>
      </c>
      <c r="S286" s="32">
        <f ca="1">IF(S212&gt;0,'Periodische Einnahmen'!$K53,0)</f>
        <v>0</v>
      </c>
      <c r="T286" s="32">
        <f ca="1">IF(T212&gt;0,'Periodische Einnahmen'!$K53,0)</f>
        <v>0</v>
      </c>
      <c r="U286" s="32">
        <f ca="1">IF(U212&gt;0,'Periodische Einnahmen'!$K53,0)</f>
        <v>0</v>
      </c>
      <c r="V286" s="32">
        <f ca="1">IF(V212&gt;0,'Periodische Einnahmen'!$K53,0)</f>
        <v>0</v>
      </c>
      <c r="W286" s="32">
        <f ca="1">IF(W212&gt;0,'Periodische Einnahmen'!$K53,0)</f>
        <v>0</v>
      </c>
      <c r="X286" s="32">
        <f ca="1">IF(X212&gt;0,'Periodische Einnahmen'!$K53,0)</f>
        <v>0</v>
      </c>
      <c r="Y286" s="32">
        <f ca="1">IF(Y212&gt;0,'Periodische Einnahmen'!$K53,0)</f>
        <v>0</v>
      </c>
      <c r="Z286" s="27">
        <f t="shared" ca="1" si="37"/>
        <v>0</v>
      </c>
      <c r="AA286" s="28">
        <f t="shared" ca="1" si="38"/>
        <v>0</v>
      </c>
    </row>
    <row r="287" spans="1:27">
      <c r="A287" s="31" t="str">
        <f t="shared" si="36"/>
        <v/>
      </c>
      <c r="B287" s="32">
        <f ca="1">IF(B213&gt;0,'Periodische Einnahmen'!$K54,0)</f>
        <v>0</v>
      </c>
      <c r="C287" s="32">
        <f ca="1">IF(C213&gt;0,'Periodische Einnahmen'!$K54,0)</f>
        <v>0</v>
      </c>
      <c r="D287" s="32">
        <f ca="1">IF(D213&gt;0,'Periodische Einnahmen'!$K54,0)</f>
        <v>0</v>
      </c>
      <c r="E287" s="32">
        <f ca="1">IF(E213&gt;0,'Periodische Einnahmen'!$K54,0)</f>
        <v>0</v>
      </c>
      <c r="F287" s="32">
        <f ca="1">IF(F213&gt;0,'Periodische Einnahmen'!$K54,0)</f>
        <v>0</v>
      </c>
      <c r="G287" s="32">
        <f ca="1">IF(G213&gt;0,'Periodische Einnahmen'!$K54,0)</f>
        <v>0</v>
      </c>
      <c r="H287" s="32">
        <f ca="1">IF(H213&gt;0,'Periodische Einnahmen'!$K54,0)</f>
        <v>0</v>
      </c>
      <c r="I287" s="32">
        <f ca="1">IF(I213&gt;0,'Periodische Einnahmen'!$K54,0)</f>
        <v>0</v>
      </c>
      <c r="J287" s="32">
        <f ca="1">IF(J213&gt;0,'Periodische Einnahmen'!$K54,0)</f>
        <v>0</v>
      </c>
      <c r="K287" s="32">
        <f ca="1">IF(K213&gt;0,'Periodische Einnahmen'!$K54,0)</f>
        <v>0</v>
      </c>
      <c r="L287" s="32">
        <f ca="1">IF(L213&gt;0,'Periodische Einnahmen'!$K54,0)</f>
        <v>0</v>
      </c>
      <c r="M287" s="32">
        <f ca="1">IF(M213&gt;0,'Periodische Einnahmen'!$K54,0)</f>
        <v>0</v>
      </c>
      <c r="N287" s="32">
        <f ca="1">IF(N213&gt;0,'Periodische Einnahmen'!$K54,0)</f>
        <v>0</v>
      </c>
      <c r="O287" s="32">
        <f ca="1">IF(O213&gt;0,'Periodische Einnahmen'!$K54,0)</f>
        <v>0</v>
      </c>
      <c r="P287" s="32">
        <f ca="1">IF(P213&gt;0,'Periodische Einnahmen'!$K54,0)</f>
        <v>0</v>
      </c>
      <c r="Q287" s="32">
        <f ca="1">IF(Q213&gt;0,'Periodische Einnahmen'!$K54,0)</f>
        <v>0</v>
      </c>
      <c r="R287" s="32">
        <f ca="1">IF(R213&gt;0,'Periodische Einnahmen'!$K54,0)</f>
        <v>0</v>
      </c>
      <c r="S287" s="32">
        <f ca="1">IF(S213&gt;0,'Periodische Einnahmen'!$K54,0)</f>
        <v>0</v>
      </c>
      <c r="T287" s="32">
        <f ca="1">IF(T213&gt;0,'Periodische Einnahmen'!$K54,0)</f>
        <v>0</v>
      </c>
      <c r="U287" s="32">
        <f ca="1">IF(U213&gt;0,'Periodische Einnahmen'!$K54,0)</f>
        <v>0</v>
      </c>
      <c r="V287" s="32">
        <f ca="1">IF(V213&gt;0,'Periodische Einnahmen'!$K54,0)</f>
        <v>0</v>
      </c>
      <c r="W287" s="32">
        <f ca="1">IF(W213&gt;0,'Periodische Einnahmen'!$K54,0)</f>
        <v>0</v>
      </c>
      <c r="X287" s="32">
        <f ca="1">IF(X213&gt;0,'Periodische Einnahmen'!$K54,0)</f>
        <v>0</v>
      </c>
      <c r="Y287" s="32">
        <f ca="1">IF(Y213&gt;0,'Periodische Einnahmen'!$K54,0)</f>
        <v>0</v>
      </c>
      <c r="Z287" s="27">
        <f t="shared" ca="1" si="37"/>
        <v>0</v>
      </c>
      <c r="AA287" s="28">
        <f t="shared" ca="1" si="38"/>
        <v>0</v>
      </c>
    </row>
    <row r="288" spans="1:27">
      <c r="A288" s="31" t="str">
        <f t="shared" si="36"/>
        <v/>
      </c>
      <c r="B288" s="32">
        <f ca="1">IF(B214&gt;0,'Periodische Einnahmen'!$K55,0)</f>
        <v>0</v>
      </c>
      <c r="C288" s="32">
        <f ca="1">IF(C214&gt;0,'Periodische Einnahmen'!$K55,0)</f>
        <v>0</v>
      </c>
      <c r="D288" s="32">
        <f ca="1">IF(D214&gt;0,'Periodische Einnahmen'!$K55,0)</f>
        <v>0</v>
      </c>
      <c r="E288" s="32">
        <f ca="1">IF(E214&gt;0,'Periodische Einnahmen'!$K55,0)</f>
        <v>0</v>
      </c>
      <c r="F288" s="32">
        <f ca="1">IF(F214&gt;0,'Periodische Einnahmen'!$K55,0)</f>
        <v>0</v>
      </c>
      <c r="G288" s="32">
        <f ca="1">IF(G214&gt;0,'Periodische Einnahmen'!$K55,0)</f>
        <v>0</v>
      </c>
      <c r="H288" s="32">
        <f ca="1">IF(H214&gt;0,'Periodische Einnahmen'!$K55,0)</f>
        <v>0</v>
      </c>
      <c r="I288" s="32">
        <f ca="1">IF(I214&gt;0,'Periodische Einnahmen'!$K55,0)</f>
        <v>0</v>
      </c>
      <c r="J288" s="32">
        <f ca="1">IF(J214&gt;0,'Periodische Einnahmen'!$K55,0)</f>
        <v>0</v>
      </c>
      <c r="K288" s="32">
        <f ca="1">IF(K214&gt;0,'Periodische Einnahmen'!$K55,0)</f>
        <v>0</v>
      </c>
      <c r="L288" s="32">
        <f ca="1">IF(L214&gt;0,'Periodische Einnahmen'!$K55,0)</f>
        <v>0</v>
      </c>
      <c r="M288" s="32">
        <f ca="1">IF(M214&gt;0,'Periodische Einnahmen'!$K55,0)</f>
        <v>0</v>
      </c>
      <c r="N288" s="32">
        <f ca="1">IF(N214&gt;0,'Periodische Einnahmen'!$K55,0)</f>
        <v>0</v>
      </c>
      <c r="O288" s="32">
        <f ca="1">IF(O214&gt;0,'Periodische Einnahmen'!$K55,0)</f>
        <v>0</v>
      </c>
      <c r="P288" s="32">
        <f ca="1">IF(P214&gt;0,'Periodische Einnahmen'!$K55,0)</f>
        <v>0</v>
      </c>
      <c r="Q288" s="32">
        <f ca="1">IF(Q214&gt;0,'Periodische Einnahmen'!$K55,0)</f>
        <v>0</v>
      </c>
      <c r="R288" s="32">
        <f ca="1">IF(R214&gt;0,'Periodische Einnahmen'!$K55,0)</f>
        <v>0</v>
      </c>
      <c r="S288" s="32">
        <f ca="1">IF(S214&gt;0,'Periodische Einnahmen'!$K55,0)</f>
        <v>0</v>
      </c>
      <c r="T288" s="32">
        <f ca="1">IF(T214&gt;0,'Periodische Einnahmen'!$K55,0)</f>
        <v>0</v>
      </c>
      <c r="U288" s="32">
        <f ca="1">IF(U214&gt;0,'Periodische Einnahmen'!$K55,0)</f>
        <v>0</v>
      </c>
      <c r="V288" s="32">
        <f ca="1">IF(V214&gt;0,'Periodische Einnahmen'!$K55,0)</f>
        <v>0</v>
      </c>
      <c r="W288" s="32">
        <f ca="1">IF(W214&gt;0,'Periodische Einnahmen'!$K55,0)</f>
        <v>0</v>
      </c>
      <c r="X288" s="32">
        <f ca="1">IF(X214&gt;0,'Periodische Einnahmen'!$K55,0)</f>
        <v>0</v>
      </c>
      <c r="Y288" s="32">
        <f ca="1">IF(Y214&gt;0,'Periodische Einnahmen'!$K55,0)</f>
        <v>0</v>
      </c>
      <c r="Z288" s="27">
        <f t="shared" ca="1" si="37"/>
        <v>0</v>
      </c>
      <c r="AA288" s="28">
        <f t="shared" ca="1" si="38"/>
        <v>0</v>
      </c>
    </row>
    <row r="289" spans="1:27">
      <c r="A289" s="31" t="str">
        <f t="shared" si="36"/>
        <v/>
      </c>
      <c r="B289" s="32">
        <f ca="1">IF(B215&gt;0,'Periodische Einnahmen'!$K56,0)</f>
        <v>0</v>
      </c>
      <c r="C289" s="32">
        <f ca="1">IF(C215&gt;0,'Periodische Einnahmen'!$K56,0)</f>
        <v>0</v>
      </c>
      <c r="D289" s="32">
        <f ca="1">IF(D215&gt;0,'Periodische Einnahmen'!$K56,0)</f>
        <v>0</v>
      </c>
      <c r="E289" s="32">
        <f ca="1">IF(E215&gt;0,'Periodische Einnahmen'!$K56,0)</f>
        <v>0</v>
      </c>
      <c r="F289" s="32">
        <f ca="1">IF(F215&gt;0,'Periodische Einnahmen'!$K56,0)</f>
        <v>0</v>
      </c>
      <c r="G289" s="32">
        <f ca="1">IF(G215&gt;0,'Periodische Einnahmen'!$K56,0)</f>
        <v>0</v>
      </c>
      <c r="H289" s="32">
        <f ca="1">IF(H215&gt;0,'Periodische Einnahmen'!$K56,0)</f>
        <v>0</v>
      </c>
      <c r="I289" s="32">
        <f ca="1">IF(I215&gt;0,'Periodische Einnahmen'!$K56,0)</f>
        <v>0</v>
      </c>
      <c r="J289" s="32">
        <f ca="1">IF(J215&gt;0,'Periodische Einnahmen'!$K56,0)</f>
        <v>0</v>
      </c>
      <c r="K289" s="32">
        <f ca="1">IF(K215&gt;0,'Periodische Einnahmen'!$K56,0)</f>
        <v>0</v>
      </c>
      <c r="L289" s="32">
        <f ca="1">IF(L215&gt;0,'Periodische Einnahmen'!$K56,0)</f>
        <v>0</v>
      </c>
      <c r="M289" s="32">
        <f ca="1">IF(M215&gt;0,'Periodische Einnahmen'!$K56,0)</f>
        <v>0</v>
      </c>
      <c r="N289" s="32">
        <f ca="1">IF(N215&gt;0,'Periodische Einnahmen'!$K56,0)</f>
        <v>0</v>
      </c>
      <c r="O289" s="32">
        <f ca="1">IF(O215&gt;0,'Periodische Einnahmen'!$K56,0)</f>
        <v>0</v>
      </c>
      <c r="P289" s="32">
        <f ca="1">IF(P215&gt;0,'Periodische Einnahmen'!$K56,0)</f>
        <v>0</v>
      </c>
      <c r="Q289" s="32">
        <f ca="1">IF(Q215&gt;0,'Periodische Einnahmen'!$K56,0)</f>
        <v>0</v>
      </c>
      <c r="R289" s="32">
        <f ca="1">IF(R215&gt;0,'Periodische Einnahmen'!$K56,0)</f>
        <v>0</v>
      </c>
      <c r="S289" s="32">
        <f ca="1">IF(S215&gt;0,'Periodische Einnahmen'!$K56,0)</f>
        <v>0</v>
      </c>
      <c r="T289" s="32">
        <f ca="1">IF(T215&gt;0,'Periodische Einnahmen'!$K56,0)</f>
        <v>0</v>
      </c>
      <c r="U289" s="32">
        <f ca="1">IF(U215&gt;0,'Periodische Einnahmen'!$K56,0)</f>
        <v>0</v>
      </c>
      <c r="V289" s="32">
        <f ca="1">IF(V215&gt;0,'Periodische Einnahmen'!$K56,0)</f>
        <v>0</v>
      </c>
      <c r="W289" s="32">
        <f ca="1">IF(W215&gt;0,'Periodische Einnahmen'!$K56,0)</f>
        <v>0</v>
      </c>
      <c r="X289" s="32">
        <f ca="1">IF(X215&gt;0,'Periodische Einnahmen'!$K56,0)</f>
        <v>0</v>
      </c>
      <c r="Y289" s="32">
        <f ca="1">IF(Y215&gt;0,'Periodische Einnahmen'!$K56,0)</f>
        <v>0</v>
      </c>
      <c r="Z289" s="27">
        <f t="shared" ca="1" si="37"/>
        <v>0</v>
      </c>
      <c r="AA289" s="28">
        <f t="shared" ca="1" si="38"/>
        <v>0</v>
      </c>
    </row>
    <row r="290" spans="1:27">
      <c r="A290" s="31" t="str">
        <f t="shared" si="36"/>
        <v/>
      </c>
      <c r="B290" s="32">
        <f ca="1">IF(B216&gt;0,'Periodische Einnahmen'!$K57,0)</f>
        <v>0</v>
      </c>
      <c r="C290" s="32">
        <f ca="1">IF(C216&gt;0,'Periodische Einnahmen'!$K57,0)</f>
        <v>0</v>
      </c>
      <c r="D290" s="32">
        <f ca="1">IF(D216&gt;0,'Periodische Einnahmen'!$K57,0)</f>
        <v>0</v>
      </c>
      <c r="E290" s="32">
        <f ca="1">IF(E216&gt;0,'Periodische Einnahmen'!$K57,0)</f>
        <v>0</v>
      </c>
      <c r="F290" s="32">
        <f ca="1">IF(F216&gt;0,'Periodische Einnahmen'!$K57,0)</f>
        <v>0</v>
      </c>
      <c r="G290" s="32">
        <f ca="1">IF(G216&gt;0,'Periodische Einnahmen'!$K57,0)</f>
        <v>0</v>
      </c>
      <c r="H290" s="32">
        <f ca="1">IF(H216&gt;0,'Periodische Einnahmen'!$K57,0)</f>
        <v>0</v>
      </c>
      <c r="I290" s="32">
        <f ca="1">IF(I216&gt;0,'Periodische Einnahmen'!$K57,0)</f>
        <v>0</v>
      </c>
      <c r="J290" s="32">
        <f ca="1">IF(J216&gt;0,'Periodische Einnahmen'!$K57,0)</f>
        <v>0</v>
      </c>
      <c r="K290" s="32">
        <f ca="1">IF(K216&gt;0,'Periodische Einnahmen'!$K57,0)</f>
        <v>0</v>
      </c>
      <c r="L290" s="32">
        <f ca="1">IF(L216&gt;0,'Periodische Einnahmen'!$K57,0)</f>
        <v>0</v>
      </c>
      <c r="M290" s="32">
        <f ca="1">IF(M216&gt;0,'Periodische Einnahmen'!$K57,0)</f>
        <v>0</v>
      </c>
      <c r="N290" s="32">
        <f ca="1">IF(N216&gt;0,'Periodische Einnahmen'!$K57,0)</f>
        <v>0</v>
      </c>
      <c r="O290" s="32">
        <f ca="1">IF(O216&gt;0,'Periodische Einnahmen'!$K57,0)</f>
        <v>0</v>
      </c>
      <c r="P290" s="32">
        <f ca="1">IF(P216&gt;0,'Periodische Einnahmen'!$K57,0)</f>
        <v>0</v>
      </c>
      <c r="Q290" s="32">
        <f ca="1">IF(Q216&gt;0,'Periodische Einnahmen'!$K57,0)</f>
        <v>0</v>
      </c>
      <c r="R290" s="32">
        <f ca="1">IF(R216&gt;0,'Periodische Einnahmen'!$K57,0)</f>
        <v>0</v>
      </c>
      <c r="S290" s="32">
        <f ca="1">IF(S216&gt;0,'Periodische Einnahmen'!$K57,0)</f>
        <v>0</v>
      </c>
      <c r="T290" s="32">
        <f ca="1">IF(T216&gt;0,'Periodische Einnahmen'!$K57,0)</f>
        <v>0</v>
      </c>
      <c r="U290" s="32">
        <f ca="1">IF(U216&gt;0,'Periodische Einnahmen'!$K57,0)</f>
        <v>0</v>
      </c>
      <c r="V290" s="32">
        <f ca="1">IF(V216&gt;0,'Periodische Einnahmen'!$K57,0)</f>
        <v>0</v>
      </c>
      <c r="W290" s="32">
        <f ca="1">IF(W216&gt;0,'Periodische Einnahmen'!$K57,0)</f>
        <v>0</v>
      </c>
      <c r="X290" s="32">
        <f ca="1">IF(X216&gt;0,'Periodische Einnahmen'!$K57,0)</f>
        <v>0</v>
      </c>
      <c r="Y290" s="32">
        <f ca="1">IF(Y216&gt;0,'Periodische Einnahmen'!$K57,0)</f>
        <v>0</v>
      </c>
      <c r="Z290" s="27">
        <f t="shared" ca="1" si="37"/>
        <v>0</v>
      </c>
      <c r="AA290" s="28">
        <f t="shared" ca="1" si="38"/>
        <v>0</v>
      </c>
    </row>
    <row r="291" spans="1:27">
      <c r="A291" s="31" t="str">
        <f t="shared" si="36"/>
        <v/>
      </c>
      <c r="B291" s="32">
        <f ca="1">IF(B217&gt;0,'Periodische Einnahmen'!$K58,0)</f>
        <v>0</v>
      </c>
      <c r="C291" s="32">
        <f ca="1">IF(C217&gt;0,'Periodische Einnahmen'!$K58,0)</f>
        <v>0</v>
      </c>
      <c r="D291" s="32">
        <f ca="1">IF(D217&gt;0,'Periodische Einnahmen'!$K58,0)</f>
        <v>0</v>
      </c>
      <c r="E291" s="32">
        <f ca="1">IF(E217&gt;0,'Periodische Einnahmen'!$K58,0)</f>
        <v>0</v>
      </c>
      <c r="F291" s="32">
        <f ca="1">IF(F217&gt;0,'Periodische Einnahmen'!$K58,0)</f>
        <v>0</v>
      </c>
      <c r="G291" s="32">
        <f ca="1">IF(G217&gt;0,'Periodische Einnahmen'!$K58,0)</f>
        <v>0</v>
      </c>
      <c r="H291" s="32">
        <f ca="1">IF(H217&gt;0,'Periodische Einnahmen'!$K58,0)</f>
        <v>0</v>
      </c>
      <c r="I291" s="32">
        <f ca="1">IF(I217&gt;0,'Periodische Einnahmen'!$K58,0)</f>
        <v>0</v>
      </c>
      <c r="J291" s="32">
        <f ca="1">IF(J217&gt;0,'Periodische Einnahmen'!$K58,0)</f>
        <v>0</v>
      </c>
      <c r="K291" s="32">
        <f ca="1">IF(K217&gt;0,'Periodische Einnahmen'!$K58,0)</f>
        <v>0</v>
      </c>
      <c r="L291" s="32">
        <f ca="1">IF(L217&gt;0,'Periodische Einnahmen'!$K58,0)</f>
        <v>0</v>
      </c>
      <c r="M291" s="32">
        <f ca="1">IF(M217&gt;0,'Periodische Einnahmen'!$K58,0)</f>
        <v>0</v>
      </c>
      <c r="N291" s="32">
        <f ca="1">IF(N217&gt;0,'Periodische Einnahmen'!$K58,0)</f>
        <v>0</v>
      </c>
      <c r="O291" s="32">
        <f ca="1">IF(O217&gt;0,'Periodische Einnahmen'!$K58,0)</f>
        <v>0</v>
      </c>
      <c r="P291" s="32">
        <f ca="1">IF(P217&gt;0,'Periodische Einnahmen'!$K58,0)</f>
        <v>0</v>
      </c>
      <c r="Q291" s="32">
        <f ca="1">IF(Q217&gt;0,'Periodische Einnahmen'!$K58,0)</f>
        <v>0</v>
      </c>
      <c r="R291" s="32">
        <f ca="1">IF(R217&gt;0,'Periodische Einnahmen'!$K58,0)</f>
        <v>0</v>
      </c>
      <c r="S291" s="32">
        <f ca="1">IF(S217&gt;0,'Periodische Einnahmen'!$K58,0)</f>
        <v>0</v>
      </c>
      <c r="T291" s="32">
        <f ca="1">IF(T217&gt;0,'Periodische Einnahmen'!$K58,0)</f>
        <v>0</v>
      </c>
      <c r="U291" s="32">
        <f ca="1">IF(U217&gt;0,'Periodische Einnahmen'!$K58,0)</f>
        <v>0</v>
      </c>
      <c r="V291" s="32">
        <f ca="1">IF(V217&gt;0,'Periodische Einnahmen'!$K58,0)</f>
        <v>0</v>
      </c>
      <c r="W291" s="32">
        <f ca="1">IF(W217&gt;0,'Periodische Einnahmen'!$K58,0)</f>
        <v>0</v>
      </c>
      <c r="X291" s="32">
        <f ca="1">IF(X217&gt;0,'Periodische Einnahmen'!$K58,0)</f>
        <v>0</v>
      </c>
      <c r="Y291" s="32">
        <f ca="1">IF(Y217&gt;0,'Periodische Einnahmen'!$K58,0)</f>
        <v>0</v>
      </c>
      <c r="Z291" s="27">
        <f t="shared" ca="1" si="37"/>
        <v>0</v>
      </c>
      <c r="AA291" s="28">
        <f t="shared" ca="1" si="38"/>
        <v>0</v>
      </c>
    </row>
    <row r="292" spans="1:27">
      <c r="A292" s="31" t="str">
        <f t="shared" si="36"/>
        <v/>
      </c>
      <c r="B292" s="32">
        <f ca="1">IF(B218&gt;0,'Periodische Einnahmen'!$K59,0)</f>
        <v>0</v>
      </c>
      <c r="C292" s="32">
        <f ca="1">IF(C218&gt;0,'Periodische Einnahmen'!$K59,0)</f>
        <v>0</v>
      </c>
      <c r="D292" s="32">
        <f ca="1">IF(D218&gt;0,'Periodische Einnahmen'!$K59,0)</f>
        <v>0</v>
      </c>
      <c r="E292" s="32">
        <f ca="1">IF(E218&gt;0,'Periodische Einnahmen'!$K59,0)</f>
        <v>0</v>
      </c>
      <c r="F292" s="32">
        <f ca="1">IF(F218&gt;0,'Periodische Einnahmen'!$K59,0)</f>
        <v>0</v>
      </c>
      <c r="G292" s="32">
        <f ca="1">IF(G218&gt;0,'Periodische Einnahmen'!$K59,0)</f>
        <v>0</v>
      </c>
      <c r="H292" s="32">
        <f ca="1">IF(H218&gt;0,'Periodische Einnahmen'!$K59,0)</f>
        <v>0</v>
      </c>
      <c r="I292" s="32">
        <f ca="1">IF(I218&gt;0,'Periodische Einnahmen'!$K59,0)</f>
        <v>0</v>
      </c>
      <c r="J292" s="32">
        <f ca="1">IF(J218&gt;0,'Periodische Einnahmen'!$K59,0)</f>
        <v>0</v>
      </c>
      <c r="K292" s="32">
        <f ca="1">IF(K218&gt;0,'Periodische Einnahmen'!$K59,0)</f>
        <v>0</v>
      </c>
      <c r="L292" s="32">
        <f ca="1">IF(L218&gt;0,'Periodische Einnahmen'!$K59,0)</f>
        <v>0</v>
      </c>
      <c r="M292" s="32">
        <f ca="1">IF(M218&gt;0,'Periodische Einnahmen'!$K59,0)</f>
        <v>0</v>
      </c>
      <c r="N292" s="32">
        <f ca="1">IF(N218&gt;0,'Periodische Einnahmen'!$K59,0)</f>
        <v>0</v>
      </c>
      <c r="O292" s="32">
        <f ca="1">IF(O218&gt;0,'Periodische Einnahmen'!$K59,0)</f>
        <v>0</v>
      </c>
      <c r="P292" s="32">
        <f ca="1">IF(P218&gt;0,'Periodische Einnahmen'!$K59,0)</f>
        <v>0</v>
      </c>
      <c r="Q292" s="32">
        <f ca="1">IF(Q218&gt;0,'Periodische Einnahmen'!$K59,0)</f>
        <v>0</v>
      </c>
      <c r="R292" s="32">
        <f ca="1">IF(R218&gt;0,'Periodische Einnahmen'!$K59,0)</f>
        <v>0</v>
      </c>
      <c r="S292" s="32">
        <f ca="1">IF(S218&gt;0,'Periodische Einnahmen'!$K59,0)</f>
        <v>0</v>
      </c>
      <c r="T292" s="32">
        <f ca="1">IF(T218&gt;0,'Periodische Einnahmen'!$K59,0)</f>
        <v>0</v>
      </c>
      <c r="U292" s="32">
        <f ca="1">IF(U218&gt;0,'Periodische Einnahmen'!$K59,0)</f>
        <v>0</v>
      </c>
      <c r="V292" s="32">
        <f ca="1">IF(V218&gt;0,'Periodische Einnahmen'!$K59,0)</f>
        <v>0</v>
      </c>
      <c r="W292" s="32">
        <f ca="1">IF(W218&gt;0,'Periodische Einnahmen'!$K59,0)</f>
        <v>0</v>
      </c>
      <c r="X292" s="32">
        <f ca="1">IF(X218&gt;0,'Periodische Einnahmen'!$K59,0)</f>
        <v>0</v>
      </c>
      <c r="Y292" s="32">
        <f ca="1">IF(Y218&gt;0,'Periodische Einnahmen'!$K59,0)</f>
        <v>0</v>
      </c>
      <c r="Z292" s="27">
        <f t="shared" ca="1" si="37"/>
        <v>0</v>
      </c>
      <c r="AA292" s="28">
        <f t="shared" ca="1" si="38"/>
        <v>0</v>
      </c>
    </row>
    <row r="293" spans="1:27">
      <c r="A293" s="31" t="str">
        <f t="shared" si="36"/>
        <v/>
      </c>
      <c r="B293" s="32">
        <f ca="1">IF(B219&gt;0,'Periodische Einnahmen'!$K60,0)</f>
        <v>0</v>
      </c>
      <c r="C293" s="32">
        <f ca="1">IF(C219&gt;0,'Periodische Einnahmen'!$K60,0)</f>
        <v>0</v>
      </c>
      <c r="D293" s="32">
        <f ca="1">IF(D219&gt;0,'Periodische Einnahmen'!$K60,0)</f>
        <v>0</v>
      </c>
      <c r="E293" s="32">
        <f ca="1">IF(E219&gt;0,'Periodische Einnahmen'!$K60,0)</f>
        <v>0</v>
      </c>
      <c r="F293" s="32">
        <f ca="1">IF(F219&gt;0,'Periodische Einnahmen'!$K60,0)</f>
        <v>0</v>
      </c>
      <c r="G293" s="32">
        <f ca="1">IF(G219&gt;0,'Periodische Einnahmen'!$K60,0)</f>
        <v>0</v>
      </c>
      <c r="H293" s="32">
        <f ca="1">IF(H219&gt;0,'Periodische Einnahmen'!$K60,0)</f>
        <v>0</v>
      </c>
      <c r="I293" s="32">
        <f ca="1">IF(I219&gt;0,'Periodische Einnahmen'!$K60,0)</f>
        <v>0</v>
      </c>
      <c r="J293" s="32">
        <f ca="1">IF(J219&gt;0,'Periodische Einnahmen'!$K60,0)</f>
        <v>0</v>
      </c>
      <c r="K293" s="32">
        <f ca="1">IF(K219&gt;0,'Periodische Einnahmen'!$K60,0)</f>
        <v>0</v>
      </c>
      <c r="L293" s="32">
        <f ca="1">IF(L219&gt;0,'Periodische Einnahmen'!$K60,0)</f>
        <v>0</v>
      </c>
      <c r="M293" s="32">
        <f ca="1">IF(M219&gt;0,'Periodische Einnahmen'!$K60,0)</f>
        <v>0</v>
      </c>
      <c r="N293" s="32">
        <f ca="1">IF(N219&gt;0,'Periodische Einnahmen'!$K60,0)</f>
        <v>0</v>
      </c>
      <c r="O293" s="32">
        <f ca="1">IF(O219&gt;0,'Periodische Einnahmen'!$K60,0)</f>
        <v>0</v>
      </c>
      <c r="P293" s="32">
        <f ca="1">IF(P219&gt;0,'Periodische Einnahmen'!$K60,0)</f>
        <v>0</v>
      </c>
      <c r="Q293" s="32">
        <f ca="1">IF(Q219&gt;0,'Periodische Einnahmen'!$K60,0)</f>
        <v>0</v>
      </c>
      <c r="R293" s="32">
        <f ca="1">IF(R219&gt;0,'Periodische Einnahmen'!$K60,0)</f>
        <v>0</v>
      </c>
      <c r="S293" s="32">
        <f ca="1">IF(S219&gt;0,'Periodische Einnahmen'!$K60,0)</f>
        <v>0</v>
      </c>
      <c r="T293" s="32">
        <f ca="1">IF(T219&gt;0,'Periodische Einnahmen'!$K60,0)</f>
        <v>0</v>
      </c>
      <c r="U293" s="32">
        <f ca="1">IF(U219&gt;0,'Periodische Einnahmen'!$K60,0)</f>
        <v>0</v>
      </c>
      <c r="V293" s="32">
        <f ca="1">IF(V219&gt;0,'Periodische Einnahmen'!$K60,0)</f>
        <v>0</v>
      </c>
      <c r="W293" s="32">
        <f ca="1">IF(W219&gt;0,'Periodische Einnahmen'!$K60,0)</f>
        <v>0</v>
      </c>
      <c r="X293" s="32">
        <f ca="1">IF(X219&gt;0,'Periodische Einnahmen'!$K60,0)</f>
        <v>0</v>
      </c>
      <c r="Y293" s="32">
        <f ca="1">IF(Y219&gt;0,'Periodische Einnahmen'!$K60,0)</f>
        <v>0</v>
      </c>
      <c r="Z293" s="27">
        <f t="shared" ca="1" si="37"/>
        <v>0</v>
      </c>
      <c r="AA293" s="28">
        <f t="shared" ca="1" si="38"/>
        <v>0</v>
      </c>
    </row>
    <row r="294" spans="1:27">
      <c r="A294" s="31" t="str">
        <f t="shared" si="36"/>
        <v/>
      </c>
      <c r="B294" s="32">
        <f ca="1">IF(B220&gt;0,'Periodische Einnahmen'!$K61,0)</f>
        <v>0</v>
      </c>
      <c r="C294" s="32">
        <f ca="1">IF(C220&gt;0,'Periodische Einnahmen'!$K61,0)</f>
        <v>0</v>
      </c>
      <c r="D294" s="32">
        <f ca="1">IF(D220&gt;0,'Periodische Einnahmen'!$K61,0)</f>
        <v>0</v>
      </c>
      <c r="E294" s="32">
        <f ca="1">IF(E220&gt;0,'Periodische Einnahmen'!$K61,0)</f>
        <v>0</v>
      </c>
      <c r="F294" s="32">
        <f ca="1">IF(F220&gt;0,'Periodische Einnahmen'!$K61,0)</f>
        <v>0</v>
      </c>
      <c r="G294" s="32">
        <f ca="1">IF(G220&gt;0,'Periodische Einnahmen'!$K61,0)</f>
        <v>0</v>
      </c>
      <c r="H294" s="32">
        <f ca="1">IF(H220&gt;0,'Periodische Einnahmen'!$K61,0)</f>
        <v>0</v>
      </c>
      <c r="I294" s="32">
        <f ca="1">IF(I220&gt;0,'Periodische Einnahmen'!$K61,0)</f>
        <v>0</v>
      </c>
      <c r="J294" s="32">
        <f ca="1">IF(J220&gt;0,'Periodische Einnahmen'!$K61,0)</f>
        <v>0</v>
      </c>
      <c r="K294" s="32">
        <f ca="1">IF(K220&gt;0,'Periodische Einnahmen'!$K61,0)</f>
        <v>0</v>
      </c>
      <c r="L294" s="32">
        <f ca="1">IF(L220&gt;0,'Periodische Einnahmen'!$K61,0)</f>
        <v>0</v>
      </c>
      <c r="M294" s="32">
        <f ca="1">IF(M220&gt;0,'Periodische Einnahmen'!$K61,0)</f>
        <v>0</v>
      </c>
      <c r="N294" s="32">
        <f ca="1">IF(N220&gt;0,'Periodische Einnahmen'!$K61,0)</f>
        <v>0</v>
      </c>
      <c r="O294" s="32">
        <f ca="1">IF(O220&gt;0,'Periodische Einnahmen'!$K61,0)</f>
        <v>0</v>
      </c>
      <c r="P294" s="32">
        <f ca="1">IF(P220&gt;0,'Periodische Einnahmen'!$K61,0)</f>
        <v>0</v>
      </c>
      <c r="Q294" s="32">
        <f ca="1">IF(Q220&gt;0,'Periodische Einnahmen'!$K61,0)</f>
        <v>0</v>
      </c>
      <c r="R294" s="32">
        <f ca="1">IF(R220&gt;0,'Periodische Einnahmen'!$K61,0)</f>
        <v>0</v>
      </c>
      <c r="S294" s="32">
        <f ca="1">IF(S220&gt;0,'Periodische Einnahmen'!$K61,0)</f>
        <v>0</v>
      </c>
      <c r="T294" s="32">
        <f ca="1">IF(T220&gt;0,'Periodische Einnahmen'!$K61,0)</f>
        <v>0</v>
      </c>
      <c r="U294" s="32">
        <f ca="1">IF(U220&gt;0,'Periodische Einnahmen'!$K61,0)</f>
        <v>0</v>
      </c>
      <c r="V294" s="32">
        <f ca="1">IF(V220&gt;0,'Periodische Einnahmen'!$K61,0)</f>
        <v>0</v>
      </c>
      <c r="W294" s="32">
        <f ca="1">IF(W220&gt;0,'Periodische Einnahmen'!$K61,0)</f>
        <v>0</v>
      </c>
      <c r="X294" s="32">
        <f ca="1">IF(X220&gt;0,'Periodische Einnahmen'!$K61,0)</f>
        <v>0</v>
      </c>
      <c r="Y294" s="32">
        <f ca="1">IF(Y220&gt;0,'Periodische Einnahmen'!$K61,0)</f>
        <v>0</v>
      </c>
      <c r="Z294" s="27">
        <f t="shared" ca="1" si="37"/>
        <v>0</v>
      </c>
      <c r="AA294" s="28">
        <f t="shared" ca="1" si="38"/>
        <v>0</v>
      </c>
    </row>
    <row r="295" spans="1:27">
      <c r="A295" s="31" t="str">
        <f t="shared" si="36"/>
        <v/>
      </c>
      <c r="B295" s="32">
        <f ca="1">IF(B221&gt;0,'Periodische Einnahmen'!$K62,0)</f>
        <v>0</v>
      </c>
      <c r="C295" s="32">
        <f ca="1">IF(C221&gt;0,'Periodische Einnahmen'!$K62,0)</f>
        <v>0</v>
      </c>
      <c r="D295" s="32">
        <f ca="1">IF(D221&gt;0,'Periodische Einnahmen'!$K62,0)</f>
        <v>0</v>
      </c>
      <c r="E295" s="32">
        <f ca="1">IF(E221&gt;0,'Periodische Einnahmen'!$K62,0)</f>
        <v>0</v>
      </c>
      <c r="F295" s="32">
        <f ca="1">IF(F221&gt;0,'Periodische Einnahmen'!$K62,0)</f>
        <v>0</v>
      </c>
      <c r="G295" s="32">
        <f ca="1">IF(G221&gt;0,'Periodische Einnahmen'!$K62,0)</f>
        <v>0</v>
      </c>
      <c r="H295" s="32">
        <f ca="1">IF(H221&gt;0,'Periodische Einnahmen'!$K62,0)</f>
        <v>0</v>
      </c>
      <c r="I295" s="32">
        <f ca="1">IF(I221&gt;0,'Periodische Einnahmen'!$K62,0)</f>
        <v>0</v>
      </c>
      <c r="J295" s="32">
        <f ca="1">IF(J221&gt;0,'Periodische Einnahmen'!$K62,0)</f>
        <v>0</v>
      </c>
      <c r="K295" s="32">
        <f ca="1">IF(K221&gt;0,'Periodische Einnahmen'!$K62,0)</f>
        <v>0</v>
      </c>
      <c r="L295" s="32">
        <f ca="1">IF(L221&gt;0,'Periodische Einnahmen'!$K62,0)</f>
        <v>0</v>
      </c>
      <c r="M295" s="32">
        <f ca="1">IF(M221&gt;0,'Periodische Einnahmen'!$K62,0)</f>
        <v>0</v>
      </c>
      <c r="N295" s="32">
        <f ca="1">IF(N221&gt;0,'Periodische Einnahmen'!$K62,0)</f>
        <v>0</v>
      </c>
      <c r="O295" s="32">
        <f ca="1">IF(O221&gt;0,'Periodische Einnahmen'!$K62,0)</f>
        <v>0</v>
      </c>
      <c r="P295" s="32">
        <f ca="1">IF(P221&gt;0,'Periodische Einnahmen'!$K62,0)</f>
        <v>0</v>
      </c>
      <c r="Q295" s="32">
        <f ca="1">IF(Q221&gt;0,'Periodische Einnahmen'!$K62,0)</f>
        <v>0</v>
      </c>
      <c r="R295" s="32">
        <f ca="1">IF(R221&gt;0,'Periodische Einnahmen'!$K62,0)</f>
        <v>0</v>
      </c>
      <c r="S295" s="32">
        <f ca="1">IF(S221&gt;0,'Periodische Einnahmen'!$K62,0)</f>
        <v>0</v>
      </c>
      <c r="T295" s="32">
        <f ca="1">IF(T221&gt;0,'Periodische Einnahmen'!$K62,0)</f>
        <v>0</v>
      </c>
      <c r="U295" s="32">
        <f ca="1">IF(U221&gt;0,'Periodische Einnahmen'!$K62,0)</f>
        <v>0</v>
      </c>
      <c r="V295" s="32">
        <f ca="1">IF(V221&gt;0,'Periodische Einnahmen'!$K62,0)</f>
        <v>0</v>
      </c>
      <c r="W295" s="32">
        <f ca="1">IF(W221&gt;0,'Periodische Einnahmen'!$K62,0)</f>
        <v>0</v>
      </c>
      <c r="X295" s="32">
        <f ca="1">IF(X221&gt;0,'Periodische Einnahmen'!$K62,0)</f>
        <v>0</v>
      </c>
      <c r="Y295" s="32">
        <f ca="1">IF(Y221&gt;0,'Periodische Einnahmen'!$K62,0)</f>
        <v>0</v>
      </c>
      <c r="Z295" s="27">
        <f t="shared" ca="1" si="37"/>
        <v>0</v>
      </c>
      <c r="AA295" s="28">
        <f t="shared" ca="1" si="38"/>
        <v>0</v>
      </c>
    </row>
    <row r="296" spans="1:27">
      <c r="A296" s="31" t="str">
        <f t="shared" si="36"/>
        <v/>
      </c>
      <c r="B296" s="32">
        <f ca="1">IF(B222&gt;0,'Periodische Einnahmen'!$K63,0)</f>
        <v>0</v>
      </c>
      <c r="C296" s="32">
        <f ca="1">IF(C222&gt;0,'Periodische Einnahmen'!$K63,0)</f>
        <v>0</v>
      </c>
      <c r="D296" s="32">
        <f ca="1">IF(D222&gt;0,'Periodische Einnahmen'!$K63,0)</f>
        <v>0</v>
      </c>
      <c r="E296" s="32">
        <f ca="1">IF(E222&gt;0,'Periodische Einnahmen'!$K63,0)</f>
        <v>0</v>
      </c>
      <c r="F296" s="32">
        <f ca="1">IF(F222&gt;0,'Periodische Einnahmen'!$K63,0)</f>
        <v>0</v>
      </c>
      <c r="G296" s="32">
        <f ca="1">IF(G222&gt;0,'Periodische Einnahmen'!$K63,0)</f>
        <v>0</v>
      </c>
      <c r="H296" s="32">
        <f ca="1">IF(H222&gt;0,'Periodische Einnahmen'!$K63,0)</f>
        <v>0</v>
      </c>
      <c r="I296" s="32">
        <f ca="1">IF(I222&gt;0,'Periodische Einnahmen'!$K63,0)</f>
        <v>0</v>
      </c>
      <c r="J296" s="32">
        <f ca="1">IF(J222&gt;0,'Periodische Einnahmen'!$K63,0)</f>
        <v>0</v>
      </c>
      <c r="K296" s="32">
        <f ca="1">IF(K222&gt;0,'Periodische Einnahmen'!$K63,0)</f>
        <v>0</v>
      </c>
      <c r="L296" s="32">
        <f ca="1">IF(L222&gt;0,'Periodische Einnahmen'!$K63,0)</f>
        <v>0</v>
      </c>
      <c r="M296" s="32">
        <f ca="1">IF(M222&gt;0,'Periodische Einnahmen'!$K63,0)</f>
        <v>0</v>
      </c>
      <c r="N296" s="32">
        <f ca="1">IF(N222&gt;0,'Periodische Einnahmen'!$K63,0)</f>
        <v>0</v>
      </c>
      <c r="O296" s="32">
        <f ca="1">IF(O222&gt;0,'Periodische Einnahmen'!$K63,0)</f>
        <v>0</v>
      </c>
      <c r="P296" s="32">
        <f ca="1">IF(P222&gt;0,'Periodische Einnahmen'!$K63,0)</f>
        <v>0</v>
      </c>
      <c r="Q296" s="32">
        <f ca="1">IF(Q222&gt;0,'Periodische Einnahmen'!$K63,0)</f>
        <v>0</v>
      </c>
      <c r="R296" s="32">
        <f ca="1">IF(R222&gt;0,'Periodische Einnahmen'!$K63,0)</f>
        <v>0</v>
      </c>
      <c r="S296" s="32">
        <f ca="1">IF(S222&gt;0,'Periodische Einnahmen'!$K63,0)</f>
        <v>0</v>
      </c>
      <c r="T296" s="32">
        <f ca="1">IF(T222&gt;0,'Periodische Einnahmen'!$K63,0)</f>
        <v>0</v>
      </c>
      <c r="U296" s="32">
        <f ca="1">IF(U222&gt;0,'Periodische Einnahmen'!$K63,0)</f>
        <v>0</v>
      </c>
      <c r="V296" s="32">
        <f ca="1">IF(V222&gt;0,'Periodische Einnahmen'!$K63,0)</f>
        <v>0</v>
      </c>
      <c r="W296" s="32">
        <f ca="1">IF(W222&gt;0,'Periodische Einnahmen'!$K63,0)</f>
        <v>0</v>
      </c>
      <c r="X296" s="32">
        <f ca="1">IF(X222&gt;0,'Periodische Einnahmen'!$K63,0)</f>
        <v>0</v>
      </c>
      <c r="Y296" s="32">
        <f ca="1">IF(Y222&gt;0,'Periodische Einnahmen'!$K63,0)</f>
        <v>0</v>
      </c>
      <c r="Z296" s="27">
        <f t="shared" ca="1" si="37"/>
        <v>0</v>
      </c>
      <c r="AA296" s="28">
        <f t="shared" ca="1" si="38"/>
        <v>0</v>
      </c>
    </row>
    <row r="297" spans="1:27">
      <c r="A297" s="31" t="str">
        <f t="shared" si="36"/>
        <v/>
      </c>
      <c r="B297" s="32">
        <f ca="1">IF(B223&gt;0,'Periodische Einnahmen'!$K64,0)</f>
        <v>0</v>
      </c>
      <c r="C297" s="32">
        <f ca="1">IF(C223&gt;0,'Periodische Einnahmen'!$K64,0)</f>
        <v>0</v>
      </c>
      <c r="D297" s="32">
        <f ca="1">IF(D223&gt;0,'Periodische Einnahmen'!$K64,0)</f>
        <v>0</v>
      </c>
      <c r="E297" s="32">
        <f ca="1">IF(E223&gt;0,'Periodische Einnahmen'!$K64,0)</f>
        <v>0</v>
      </c>
      <c r="F297" s="32">
        <f ca="1">IF(F223&gt;0,'Periodische Einnahmen'!$K64,0)</f>
        <v>0</v>
      </c>
      <c r="G297" s="32">
        <f ca="1">IF(G223&gt;0,'Periodische Einnahmen'!$K64,0)</f>
        <v>0</v>
      </c>
      <c r="H297" s="32">
        <f ca="1">IF(H223&gt;0,'Periodische Einnahmen'!$K64,0)</f>
        <v>0</v>
      </c>
      <c r="I297" s="32">
        <f ca="1">IF(I223&gt;0,'Periodische Einnahmen'!$K64,0)</f>
        <v>0</v>
      </c>
      <c r="J297" s="32">
        <f ca="1">IF(J223&gt;0,'Periodische Einnahmen'!$K64,0)</f>
        <v>0</v>
      </c>
      <c r="K297" s="32">
        <f ca="1">IF(K223&gt;0,'Periodische Einnahmen'!$K64,0)</f>
        <v>0</v>
      </c>
      <c r="L297" s="32">
        <f ca="1">IF(L223&gt;0,'Periodische Einnahmen'!$K64,0)</f>
        <v>0</v>
      </c>
      <c r="M297" s="32">
        <f ca="1">IF(M223&gt;0,'Periodische Einnahmen'!$K64,0)</f>
        <v>0</v>
      </c>
      <c r="N297" s="32">
        <f ca="1">IF(N223&gt;0,'Periodische Einnahmen'!$K64,0)</f>
        <v>0</v>
      </c>
      <c r="O297" s="32">
        <f ca="1">IF(O223&gt;0,'Periodische Einnahmen'!$K64,0)</f>
        <v>0</v>
      </c>
      <c r="P297" s="32">
        <f ca="1">IF(P223&gt;0,'Periodische Einnahmen'!$K64,0)</f>
        <v>0</v>
      </c>
      <c r="Q297" s="32">
        <f ca="1">IF(Q223&gt;0,'Periodische Einnahmen'!$K64,0)</f>
        <v>0</v>
      </c>
      <c r="R297" s="32">
        <f ca="1">IF(R223&gt;0,'Periodische Einnahmen'!$K64,0)</f>
        <v>0</v>
      </c>
      <c r="S297" s="32">
        <f ca="1">IF(S223&gt;0,'Periodische Einnahmen'!$K64,0)</f>
        <v>0</v>
      </c>
      <c r="T297" s="32">
        <f ca="1">IF(T223&gt;0,'Periodische Einnahmen'!$K64,0)</f>
        <v>0</v>
      </c>
      <c r="U297" s="32">
        <f ca="1">IF(U223&gt;0,'Periodische Einnahmen'!$K64,0)</f>
        <v>0</v>
      </c>
      <c r="V297" s="32">
        <f ca="1">IF(V223&gt;0,'Periodische Einnahmen'!$K64,0)</f>
        <v>0</v>
      </c>
      <c r="W297" s="32">
        <f ca="1">IF(W223&gt;0,'Periodische Einnahmen'!$K64,0)</f>
        <v>0</v>
      </c>
      <c r="X297" s="32">
        <f ca="1">IF(X223&gt;0,'Periodische Einnahmen'!$K64,0)</f>
        <v>0</v>
      </c>
      <c r="Y297" s="32">
        <f ca="1">IF(Y223&gt;0,'Periodische Einnahmen'!$K64,0)</f>
        <v>0</v>
      </c>
      <c r="Z297" s="27">
        <f t="shared" ca="1" si="37"/>
        <v>0</v>
      </c>
      <c r="AA297" s="28">
        <f t="shared" ca="1" si="38"/>
        <v>0</v>
      </c>
    </row>
    <row r="298" spans="1:27">
      <c r="A298" s="31" t="str">
        <f t="shared" si="36"/>
        <v/>
      </c>
      <c r="B298" s="32">
        <f ca="1">IF(B224&gt;0,'Periodische Einnahmen'!$K65,0)</f>
        <v>0</v>
      </c>
      <c r="C298" s="32">
        <f ca="1">IF(C224&gt;0,'Periodische Einnahmen'!$K65,0)</f>
        <v>0</v>
      </c>
      <c r="D298" s="32">
        <f ca="1">IF(D224&gt;0,'Periodische Einnahmen'!$K65,0)</f>
        <v>0</v>
      </c>
      <c r="E298" s="32">
        <f ca="1">IF(E224&gt;0,'Periodische Einnahmen'!$K65,0)</f>
        <v>0</v>
      </c>
      <c r="F298" s="32">
        <f ca="1">IF(F224&gt;0,'Periodische Einnahmen'!$K65,0)</f>
        <v>0</v>
      </c>
      <c r="G298" s="32">
        <f ca="1">IF(G224&gt;0,'Periodische Einnahmen'!$K65,0)</f>
        <v>0</v>
      </c>
      <c r="H298" s="32">
        <f ca="1">IF(H224&gt;0,'Periodische Einnahmen'!$K65,0)</f>
        <v>0</v>
      </c>
      <c r="I298" s="32">
        <f ca="1">IF(I224&gt;0,'Periodische Einnahmen'!$K65,0)</f>
        <v>0</v>
      </c>
      <c r="J298" s="32">
        <f ca="1">IF(J224&gt;0,'Periodische Einnahmen'!$K65,0)</f>
        <v>0</v>
      </c>
      <c r="K298" s="32">
        <f ca="1">IF(K224&gt;0,'Periodische Einnahmen'!$K65,0)</f>
        <v>0</v>
      </c>
      <c r="L298" s="32">
        <f ca="1">IF(L224&gt;0,'Periodische Einnahmen'!$K65,0)</f>
        <v>0</v>
      </c>
      <c r="M298" s="32">
        <f ca="1">IF(M224&gt;0,'Periodische Einnahmen'!$K65,0)</f>
        <v>0</v>
      </c>
      <c r="N298" s="32">
        <f ca="1">IF(N224&gt;0,'Periodische Einnahmen'!$K65,0)</f>
        <v>0</v>
      </c>
      <c r="O298" s="32">
        <f ca="1">IF(O224&gt;0,'Periodische Einnahmen'!$K65,0)</f>
        <v>0</v>
      </c>
      <c r="P298" s="32">
        <f ca="1">IF(P224&gt;0,'Periodische Einnahmen'!$K65,0)</f>
        <v>0</v>
      </c>
      <c r="Q298" s="32">
        <f ca="1">IF(Q224&gt;0,'Periodische Einnahmen'!$K65,0)</f>
        <v>0</v>
      </c>
      <c r="R298" s="32">
        <f ca="1">IF(R224&gt;0,'Periodische Einnahmen'!$K65,0)</f>
        <v>0</v>
      </c>
      <c r="S298" s="32">
        <f ca="1">IF(S224&gt;0,'Periodische Einnahmen'!$K65,0)</f>
        <v>0</v>
      </c>
      <c r="T298" s="32">
        <f ca="1">IF(T224&gt;0,'Periodische Einnahmen'!$K65,0)</f>
        <v>0</v>
      </c>
      <c r="U298" s="32">
        <f ca="1">IF(U224&gt;0,'Periodische Einnahmen'!$K65,0)</f>
        <v>0</v>
      </c>
      <c r="V298" s="32">
        <f ca="1">IF(V224&gt;0,'Periodische Einnahmen'!$K65,0)</f>
        <v>0</v>
      </c>
      <c r="W298" s="32">
        <f ca="1">IF(W224&gt;0,'Periodische Einnahmen'!$K65,0)</f>
        <v>0</v>
      </c>
      <c r="X298" s="32">
        <f ca="1">IF(X224&gt;0,'Periodische Einnahmen'!$K65,0)</f>
        <v>0</v>
      </c>
      <c r="Y298" s="32">
        <f ca="1">IF(Y224&gt;0,'Periodische Einnahmen'!$K65,0)</f>
        <v>0</v>
      </c>
      <c r="Z298" s="27">
        <f t="shared" ca="1" si="37"/>
        <v>0</v>
      </c>
      <c r="AA298" s="28">
        <f t="shared" ca="1" si="38"/>
        <v>0</v>
      </c>
    </row>
    <row r="299" spans="1:27">
      <c r="A299" s="31" t="str">
        <f t="shared" si="36"/>
        <v/>
      </c>
      <c r="B299" s="32">
        <f ca="1">IF(B225&gt;0,'Periodische Einnahmen'!$K66,0)</f>
        <v>0</v>
      </c>
      <c r="C299" s="32">
        <f ca="1">IF(C225&gt;0,'Periodische Einnahmen'!$K66,0)</f>
        <v>0</v>
      </c>
      <c r="D299" s="32">
        <f ca="1">IF(D225&gt;0,'Periodische Einnahmen'!$K66,0)</f>
        <v>0</v>
      </c>
      <c r="E299" s="32">
        <f ca="1">IF(E225&gt;0,'Periodische Einnahmen'!$K66,0)</f>
        <v>0</v>
      </c>
      <c r="F299" s="32">
        <f ca="1">IF(F225&gt;0,'Periodische Einnahmen'!$K66,0)</f>
        <v>0</v>
      </c>
      <c r="G299" s="32">
        <f ca="1">IF(G225&gt;0,'Periodische Einnahmen'!$K66,0)</f>
        <v>0</v>
      </c>
      <c r="H299" s="32">
        <f ca="1">IF(H225&gt;0,'Periodische Einnahmen'!$K66,0)</f>
        <v>0</v>
      </c>
      <c r="I299" s="32">
        <f ca="1">IF(I225&gt;0,'Periodische Einnahmen'!$K66,0)</f>
        <v>0</v>
      </c>
      <c r="J299" s="32">
        <f ca="1">IF(J225&gt;0,'Periodische Einnahmen'!$K66,0)</f>
        <v>0</v>
      </c>
      <c r="K299" s="32">
        <f ca="1">IF(K225&gt;0,'Periodische Einnahmen'!$K66,0)</f>
        <v>0</v>
      </c>
      <c r="L299" s="32">
        <f ca="1">IF(L225&gt;0,'Periodische Einnahmen'!$K66,0)</f>
        <v>0</v>
      </c>
      <c r="M299" s="32">
        <f ca="1">IF(M225&gt;0,'Periodische Einnahmen'!$K66,0)</f>
        <v>0</v>
      </c>
      <c r="N299" s="32">
        <f ca="1">IF(N225&gt;0,'Periodische Einnahmen'!$K66,0)</f>
        <v>0</v>
      </c>
      <c r="O299" s="32">
        <f ca="1">IF(O225&gt;0,'Periodische Einnahmen'!$K66,0)</f>
        <v>0</v>
      </c>
      <c r="P299" s="32">
        <f ca="1">IF(P225&gt;0,'Periodische Einnahmen'!$K66,0)</f>
        <v>0</v>
      </c>
      <c r="Q299" s="32">
        <f ca="1">IF(Q225&gt;0,'Periodische Einnahmen'!$K66,0)</f>
        <v>0</v>
      </c>
      <c r="R299" s="32">
        <f ca="1">IF(R225&gt;0,'Periodische Einnahmen'!$K66,0)</f>
        <v>0</v>
      </c>
      <c r="S299" s="32">
        <f ca="1">IF(S225&gt;0,'Periodische Einnahmen'!$K66,0)</f>
        <v>0</v>
      </c>
      <c r="T299" s="32">
        <f ca="1">IF(T225&gt;0,'Periodische Einnahmen'!$K66,0)</f>
        <v>0</v>
      </c>
      <c r="U299" s="32">
        <f ca="1">IF(U225&gt;0,'Periodische Einnahmen'!$K66,0)</f>
        <v>0</v>
      </c>
      <c r="V299" s="32">
        <f ca="1">IF(V225&gt;0,'Periodische Einnahmen'!$K66,0)</f>
        <v>0</v>
      </c>
      <c r="W299" s="32">
        <f ca="1">IF(W225&gt;0,'Periodische Einnahmen'!$K66,0)</f>
        <v>0</v>
      </c>
      <c r="X299" s="32">
        <f ca="1">IF(X225&gt;0,'Periodische Einnahmen'!$K66,0)</f>
        <v>0</v>
      </c>
      <c r="Y299" s="32">
        <f ca="1">IF(Y225&gt;0,'Periodische Einnahmen'!$K66,0)</f>
        <v>0</v>
      </c>
      <c r="Z299" s="27">
        <f t="shared" ca="1" si="37"/>
        <v>0</v>
      </c>
      <c r="AA299" s="28">
        <f t="shared" ca="1" si="38"/>
        <v>0</v>
      </c>
    </row>
    <row r="300" spans="1:27">
      <c r="A300" s="31" t="str">
        <f t="shared" ref="A300:A304" si="39">A226</f>
        <v/>
      </c>
      <c r="B300" s="32">
        <f ca="1">IF(B226&gt;0,'Periodische Einnahmen'!$K67,0)</f>
        <v>0</v>
      </c>
      <c r="C300" s="32">
        <f ca="1">IF(C226&gt;0,'Periodische Einnahmen'!$K67,0)</f>
        <v>0</v>
      </c>
      <c r="D300" s="32">
        <f ca="1">IF(D226&gt;0,'Periodische Einnahmen'!$K67,0)</f>
        <v>0</v>
      </c>
      <c r="E300" s="32">
        <f ca="1">IF(E226&gt;0,'Periodische Einnahmen'!$K67,0)</f>
        <v>0</v>
      </c>
      <c r="F300" s="32">
        <f ca="1">IF(F226&gt;0,'Periodische Einnahmen'!$K67,0)</f>
        <v>0</v>
      </c>
      <c r="G300" s="32">
        <f ca="1">IF(G226&gt;0,'Periodische Einnahmen'!$K67,0)</f>
        <v>0</v>
      </c>
      <c r="H300" s="32">
        <f ca="1">IF(H226&gt;0,'Periodische Einnahmen'!$K67,0)</f>
        <v>0</v>
      </c>
      <c r="I300" s="32">
        <f ca="1">IF(I226&gt;0,'Periodische Einnahmen'!$K67,0)</f>
        <v>0</v>
      </c>
      <c r="J300" s="32">
        <f ca="1">IF(J226&gt;0,'Periodische Einnahmen'!$K67,0)</f>
        <v>0</v>
      </c>
      <c r="K300" s="32">
        <f ca="1">IF(K226&gt;0,'Periodische Einnahmen'!$K67,0)</f>
        <v>0</v>
      </c>
      <c r="L300" s="32">
        <f ca="1">IF(L226&gt;0,'Periodische Einnahmen'!$K67,0)</f>
        <v>0</v>
      </c>
      <c r="M300" s="32">
        <f ca="1">IF(M226&gt;0,'Periodische Einnahmen'!$K67,0)</f>
        <v>0</v>
      </c>
      <c r="N300" s="32">
        <f ca="1">IF(N226&gt;0,'Periodische Einnahmen'!$K67,0)</f>
        <v>0</v>
      </c>
      <c r="O300" s="32">
        <f ca="1">IF(O226&gt;0,'Periodische Einnahmen'!$K67,0)</f>
        <v>0</v>
      </c>
      <c r="P300" s="32">
        <f ca="1">IF(P226&gt;0,'Periodische Einnahmen'!$K67,0)</f>
        <v>0</v>
      </c>
      <c r="Q300" s="32">
        <f ca="1">IF(Q226&gt;0,'Periodische Einnahmen'!$K67,0)</f>
        <v>0</v>
      </c>
      <c r="R300" s="32">
        <f ca="1">IF(R226&gt;0,'Periodische Einnahmen'!$K67,0)</f>
        <v>0</v>
      </c>
      <c r="S300" s="32">
        <f ca="1">IF(S226&gt;0,'Periodische Einnahmen'!$K67,0)</f>
        <v>0</v>
      </c>
      <c r="T300" s="32">
        <f ca="1">IF(T226&gt;0,'Periodische Einnahmen'!$K67,0)</f>
        <v>0</v>
      </c>
      <c r="U300" s="32">
        <f ca="1">IF(U226&gt;0,'Periodische Einnahmen'!$K67,0)</f>
        <v>0</v>
      </c>
      <c r="V300" s="32">
        <f ca="1">IF(V226&gt;0,'Periodische Einnahmen'!$K67,0)</f>
        <v>0</v>
      </c>
      <c r="W300" s="32">
        <f ca="1">IF(W226&gt;0,'Periodische Einnahmen'!$K67,0)</f>
        <v>0</v>
      </c>
      <c r="X300" s="32">
        <f ca="1">IF(X226&gt;0,'Periodische Einnahmen'!$K67,0)</f>
        <v>0</v>
      </c>
      <c r="Y300" s="32">
        <f ca="1">IF(Y226&gt;0,'Periodische Einnahmen'!$K67,0)</f>
        <v>0</v>
      </c>
      <c r="Z300" s="27">
        <f t="shared" ref="Z300:Z304" ca="1" si="40">SUM(B300:Y300)</f>
        <v>0</v>
      </c>
      <c r="AA300" s="28">
        <f t="shared" ref="AA300:AA304" ca="1" si="41">Z300/COUNT(B$1:Y$1)</f>
        <v>0</v>
      </c>
    </row>
    <row r="301" spans="1:27">
      <c r="A301" s="31" t="str">
        <f t="shared" si="39"/>
        <v/>
      </c>
      <c r="B301" s="32">
        <f ca="1">IF(B227&gt;0,'Periodische Einnahmen'!$K68,0)</f>
        <v>0</v>
      </c>
      <c r="C301" s="32">
        <f ca="1">IF(C227&gt;0,'Periodische Einnahmen'!$K68,0)</f>
        <v>0</v>
      </c>
      <c r="D301" s="32">
        <f ca="1">IF(D227&gt;0,'Periodische Einnahmen'!$K68,0)</f>
        <v>0</v>
      </c>
      <c r="E301" s="32">
        <f ca="1">IF(E227&gt;0,'Periodische Einnahmen'!$K68,0)</f>
        <v>0</v>
      </c>
      <c r="F301" s="32">
        <f ca="1">IF(F227&gt;0,'Periodische Einnahmen'!$K68,0)</f>
        <v>0</v>
      </c>
      <c r="G301" s="32">
        <f ca="1">IF(G227&gt;0,'Periodische Einnahmen'!$K68,0)</f>
        <v>0</v>
      </c>
      <c r="H301" s="32">
        <f ca="1">IF(H227&gt;0,'Periodische Einnahmen'!$K68,0)</f>
        <v>0</v>
      </c>
      <c r="I301" s="32">
        <f ca="1">IF(I227&gt;0,'Periodische Einnahmen'!$K68,0)</f>
        <v>0</v>
      </c>
      <c r="J301" s="32">
        <f ca="1">IF(J227&gt;0,'Periodische Einnahmen'!$K68,0)</f>
        <v>0</v>
      </c>
      <c r="K301" s="32">
        <f ca="1">IF(K227&gt;0,'Periodische Einnahmen'!$K68,0)</f>
        <v>0</v>
      </c>
      <c r="L301" s="32">
        <f ca="1">IF(L227&gt;0,'Periodische Einnahmen'!$K68,0)</f>
        <v>0</v>
      </c>
      <c r="M301" s="32">
        <f ca="1">IF(M227&gt;0,'Periodische Einnahmen'!$K68,0)</f>
        <v>0</v>
      </c>
      <c r="N301" s="32">
        <f ca="1">IF(N227&gt;0,'Periodische Einnahmen'!$K68,0)</f>
        <v>0</v>
      </c>
      <c r="O301" s="32">
        <f ca="1">IF(O227&gt;0,'Periodische Einnahmen'!$K68,0)</f>
        <v>0</v>
      </c>
      <c r="P301" s="32">
        <f ca="1">IF(P227&gt;0,'Periodische Einnahmen'!$K68,0)</f>
        <v>0</v>
      </c>
      <c r="Q301" s="32">
        <f ca="1">IF(Q227&gt;0,'Periodische Einnahmen'!$K68,0)</f>
        <v>0</v>
      </c>
      <c r="R301" s="32">
        <f ca="1">IF(R227&gt;0,'Periodische Einnahmen'!$K68,0)</f>
        <v>0</v>
      </c>
      <c r="S301" s="32">
        <f ca="1">IF(S227&gt;0,'Periodische Einnahmen'!$K68,0)</f>
        <v>0</v>
      </c>
      <c r="T301" s="32">
        <f ca="1">IF(T227&gt;0,'Periodische Einnahmen'!$K68,0)</f>
        <v>0</v>
      </c>
      <c r="U301" s="32">
        <f ca="1">IF(U227&gt;0,'Periodische Einnahmen'!$K68,0)</f>
        <v>0</v>
      </c>
      <c r="V301" s="32">
        <f ca="1">IF(V227&gt;0,'Periodische Einnahmen'!$K68,0)</f>
        <v>0</v>
      </c>
      <c r="W301" s="32">
        <f ca="1">IF(W227&gt;0,'Periodische Einnahmen'!$K68,0)</f>
        <v>0</v>
      </c>
      <c r="X301" s="32">
        <f ca="1">IF(X227&gt;0,'Periodische Einnahmen'!$K68,0)</f>
        <v>0</v>
      </c>
      <c r="Y301" s="32">
        <f ca="1">IF(Y227&gt;0,'Periodische Einnahmen'!$K68,0)</f>
        <v>0</v>
      </c>
      <c r="Z301" s="27">
        <f t="shared" ca="1" si="40"/>
        <v>0</v>
      </c>
      <c r="AA301" s="28">
        <f t="shared" ca="1" si="41"/>
        <v>0</v>
      </c>
    </row>
    <row r="302" spans="1:27">
      <c r="A302" s="31" t="str">
        <f t="shared" si="39"/>
        <v/>
      </c>
      <c r="B302" s="32">
        <f ca="1">IF(B228&gt;0,'Periodische Einnahmen'!$K69,0)</f>
        <v>0</v>
      </c>
      <c r="C302" s="32">
        <f ca="1">IF(C228&gt;0,'Periodische Einnahmen'!$K69,0)</f>
        <v>0</v>
      </c>
      <c r="D302" s="32">
        <f ca="1">IF(D228&gt;0,'Periodische Einnahmen'!$K69,0)</f>
        <v>0</v>
      </c>
      <c r="E302" s="32">
        <f ca="1">IF(E228&gt;0,'Periodische Einnahmen'!$K69,0)</f>
        <v>0</v>
      </c>
      <c r="F302" s="32">
        <f ca="1">IF(F228&gt;0,'Periodische Einnahmen'!$K69,0)</f>
        <v>0</v>
      </c>
      <c r="G302" s="32">
        <f ca="1">IF(G228&gt;0,'Periodische Einnahmen'!$K69,0)</f>
        <v>0</v>
      </c>
      <c r="H302" s="32">
        <f ca="1">IF(H228&gt;0,'Periodische Einnahmen'!$K69,0)</f>
        <v>0</v>
      </c>
      <c r="I302" s="32">
        <f ca="1">IF(I228&gt;0,'Periodische Einnahmen'!$K69,0)</f>
        <v>0</v>
      </c>
      <c r="J302" s="32">
        <f ca="1">IF(J228&gt;0,'Periodische Einnahmen'!$K69,0)</f>
        <v>0</v>
      </c>
      <c r="K302" s="32">
        <f ca="1">IF(K228&gt;0,'Periodische Einnahmen'!$K69,0)</f>
        <v>0</v>
      </c>
      <c r="L302" s="32">
        <f ca="1">IF(L228&gt;0,'Periodische Einnahmen'!$K69,0)</f>
        <v>0</v>
      </c>
      <c r="M302" s="32">
        <f ca="1">IF(M228&gt;0,'Periodische Einnahmen'!$K69,0)</f>
        <v>0</v>
      </c>
      <c r="N302" s="32">
        <f ca="1">IF(N228&gt;0,'Periodische Einnahmen'!$K69,0)</f>
        <v>0</v>
      </c>
      <c r="O302" s="32">
        <f ca="1">IF(O228&gt;0,'Periodische Einnahmen'!$K69,0)</f>
        <v>0</v>
      </c>
      <c r="P302" s="32">
        <f ca="1">IF(P228&gt;0,'Periodische Einnahmen'!$K69,0)</f>
        <v>0</v>
      </c>
      <c r="Q302" s="32">
        <f ca="1">IF(Q228&gt;0,'Periodische Einnahmen'!$K69,0)</f>
        <v>0</v>
      </c>
      <c r="R302" s="32">
        <f ca="1">IF(R228&gt;0,'Periodische Einnahmen'!$K69,0)</f>
        <v>0</v>
      </c>
      <c r="S302" s="32">
        <f ca="1">IF(S228&gt;0,'Periodische Einnahmen'!$K69,0)</f>
        <v>0</v>
      </c>
      <c r="T302" s="32">
        <f ca="1">IF(T228&gt;0,'Periodische Einnahmen'!$K69,0)</f>
        <v>0</v>
      </c>
      <c r="U302" s="32">
        <f ca="1">IF(U228&gt;0,'Periodische Einnahmen'!$K69,0)</f>
        <v>0</v>
      </c>
      <c r="V302" s="32">
        <f ca="1">IF(V228&gt;0,'Periodische Einnahmen'!$K69,0)</f>
        <v>0</v>
      </c>
      <c r="W302" s="32">
        <f ca="1">IF(W228&gt;0,'Periodische Einnahmen'!$K69,0)</f>
        <v>0</v>
      </c>
      <c r="X302" s="32">
        <f ca="1">IF(X228&gt;0,'Periodische Einnahmen'!$K69,0)</f>
        <v>0</v>
      </c>
      <c r="Y302" s="32">
        <f ca="1">IF(Y228&gt;0,'Periodische Einnahmen'!$K69,0)</f>
        <v>0</v>
      </c>
      <c r="Z302" s="27">
        <f t="shared" ca="1" si="40"/>
        <v>0</v>
      </c>
      <c r="AA302" s="28">
        <f t="shared" ca="1" si="41"/>
        <v>0</v>
      </c>
    </row>
    <row r="303" spans="1:27">
      <c r="A303" s="31" t="str">
        <f t="shared" si="39"/>
        <v/>
      </c>
      <c r="B303" s="32">
        <f ca="1">IF(B229&gt;0,'Periodische Einnahmen'!$K70,0)</f>
        <v>0</v>
      </c>
      <c r="C303" s="32">
        <f ca="1">IF(C229&gt;0,'Periodische Einnahmen'!$K70,0)</f>
        <v>0</v>
      </c>
      <c r="D303" s="32">
        <f ca="1">IF(D229&gt;0,'Periodische Einnahmen'!$K70,0)</f>
        <v>0</v>
      </c>
      <c r="E303" s="32">
        <f ca="1">IF(E229&gt;0,'Periodische Einnahmen'!$K70,0)</f>
        <v>0</v>
      </c>
      <c r="F303" s="32">
        <f ca="1">IF(F229&gt;0,'Periodische Einnahmen'!$K70,0)</f>
        <v>0</v>
      </c>
      <c r="G303" s="32">
        <f ca="1">IF(G229&gt;0,'Periodische Einnahmen'!$K70,0)</f>
        <v>0</v>
      </c>
      <c r="H303" s="32">
        <f ca="1">IF(H229&gt;0,'Periodische Einnahmen'!$K70,0)</f>
        <v>0</v>
      </c>
      <c r="I303" s="32">
        <f ca="1">IF(I229&gt;0,'Periodische Einnahmen'!$K70,0)</f>
        <v>0</v>
      </c>
      <c r="J303" s="32">
        <f ca="1">IF(J229&gt;0,'Periodische Einnahmen'!$K70,0)</f>
        <v>0</v>
      </c>
      <c r="K303" s="32">
        <f ca="1">IF(K229&gt;0,'Periodische Einnahmen'!$K70,0)</f>
        <v>0</v>
      </c>
      <c r="L303" s="32">
        <f ca="1">IF(L229&gt;0,'Periodische Einnahmen'!$K70,0)</f>
        <v>0</v>
      </c>
      <c r="M303" s="32">
        <f ca="1">IF(M229&gt;0,'Periodische Einnahmen'!$K70,0)</f>
        <v>0</v>
      </c>
      <c r="N303" s="32">
        <f ca="1">IF(N229&gt;0,'Periodische Einnahmen'!$K70,0)</f>
        <v>0</v>
      </c>
      <c r="O303" s="32">
        <f ca="1">IF(O229&gt;0,'Periodische Einnahmen'!$K70,0)</f>
        <v>0</v>
      </c>
      <c r="P303" s="32">
        <f ca="1">IF(P229&gt;0,'Periodische Einnahmen'!$K70,0)</f>
        <v>0</v>
      </c>
      <c r="Q303" s="32">
        <f ca="1">IF(Q229&gt;0,'Periodische Einnahmen'!$K70,0)</f>
        <v>0</v>
      </c>
      <c r="R303" s="32">
        <f ca="1">IF(R229&gt;0,'Periodische Einnahmen'!$K70,0)</f>
        <v>0</v>
      </c>
      <c r="S303" s="32">
        <f ca="1">IF(S229&gt;0,'Periodische Einnahmen'!$K70,0)</f>
        <v>0</v>
      </c>
      <c r="T303" s="32">
        <f ca="1">IF(T229&gt;0,'Periodische Einnahmen'!$K70,0)</f>
        <v>0</v>
      </c>
      <c r="U303" s="32">
        <f ca="1">IF(U229&gt;0,'Periodische Einnahmen'!$K70,0)</f>
        <v>0</v>
      </c>
      <c r="V303" s="32">
        <f ca="1">IF(V229&gt;0,'Periodische Einnahmen'!$K70,0)</f>
        <v>0</v>
      </c>
      <c r="W303" s="32">
        <f ca="1">IF(W229&gt;0,'Periodische Einnahmen'!$K70,0)</f>
        <v>0</v>
      </c>
      <c r="X303" s="32">
        <f ca="1">IF(X229&gt;0,'Periodische Einnahmen'!$K70,0)</f>
        <v>0</v>
      </c>
      <c r="Y303" s="32">
        <f ca="1">IF(Y229&gt;0,'Periodische Einnahmen'!$K70,0)</f>
        <v>0</v>
      </c>
      <c r="Z303" s="27">
        <f t="shared" ca="1" si="40"/>
        <v>0</v>
      </c>
      <c r="AA303" s="28">
        <f t="shared" ca="1" si="41"/>
        <v>0</v>
      </c>
    </row>
    <row r="304" spans="1:27">
      <c r="A304" s="31" t="str">
        <f t="shared" si="39"/>
        <v/>
      </c>
      <c r="B304" s="32">
        <f ca="1">IF(B230&gt;0,'Periodische Einnahmen'!$K71,0)</f>
        <v>0</v>
      </c>
      <c r="C304" s="32">
        <f ca="1">IF(C230&gt;0,'Periodische Einnahmen'!$K71,0)</f>
        <v>0</v>
      </c>
      <c r="D304" s="32">
        <f ca="1">IF(D230&gt;0,'Periodische Einnahmen'!$K71,0)</f>
        <v>0</v>
      </c>
      <c r="E304" s="32">
        <f ca="1">IF(E230&gt;0,'Periodische Einnahmen'!$K71,0)</f>
        <v>0</v>
      </c>
      <c r="F304" s="32">
        <f ca="1">IF(F230&gt;0,'Periodische Einnahmen'!$K71,0)</f>
        <v>0</v>
      </c>
      <c r="G304" s="32">
        <f ca="1">IF(G230&gt;0,'Periodische Einnahmen'!$K71,0)</f>
        <v>0</v>
      </c>
      <c r="H304" s="32">
        <f ca="1">IF(H230&gt;0,'Periodische Einnahmen'!$K71,0)</f>
        <v>0</v>
      </c>
      <c r="I304" s="32">
        <f ca="1">IF(I230&gt;0,'Periodische Einnahmen'!$K71,0)</f>
        <v>0</v>
      </c>
      <c r="J304" s="32">
        <f ca="1">IF(J230&gt;0,'Periodische Einnahmen'!$K71,0)</f>
        <v>0</v>
      </c>
      <c r="K304" s="32">
        <f ca="1">IF(K230&gt;0,'Periodische Einnahmen'!$K71,0)</f>
        <v>0</v>
      </c>
      <c r="L304" s="32">
        <f ca="1">IF(L230&gt;0,'Periodische Einnahmen'!$K71,0)</f>
        <v>0</v>
      </c>
      <c r="M304" s="32">
        <f ca="1">IF(M230&gt;0,'Periodische Einnahmen'!$K71,0)</f>
        <v>0</v>
      </c>
      <c r="N304" s="32">
        <f ca="1">IF(N230&gt;0,'Periodische Einnahmen'!$K71,0)</f>
        <v>0</v>
      </c>
      <c r="O304" s="32">
        <f ca="1">IF(O230&gt;0,'Periodische Einnahmen'!$K71,0)</f>
        <v>0</v>
      </c>
      <c r="P304" s="32">
        <f ca="1">IF(P230&gt;0,'Periodische Einnahmen'!$K71,0)</f>
        <v>0</v>
      </c>
      <c r="Q304" s="32">
        <f ca="1">IF(Q230&gt;0,'Periodische Einnahmen'!$K71,0)</f>
        <v>0</v>
      </c>
      <c r="R304" s="32">
        <f ca="1">IF(R230&gt;0,'Periodische Einnahmen'!$K71,0)</f>
        <v>0</v>
      </c>
      <c r="S304" s="32">
        <f ca="1">IF(S230&gt;0,'Periodische Einnahmen'!$K71,0)</f>
        <v>0</v>
      </c>
      <c r="T304" s="32">
        <f ca="1">IF(T230&gt;0,'Periodische Einnahmen'!$K71,0)</f>
        <v>0</v>
      </c>
      <c r="U304" s="32">
        <f ca="1">IF(U230&gt;0,'Periodische Einnahmen'!$K71,0)</f>
        <v>0</v>
      </c>
      <c r="V304" s="32">
        <f ca="1">IF(V230&gt;0,'Periodische Einnahmen'!$K71,0)</f>
        <v>0</v>
      </c>
      <c r="W304" s="32">
        <f ca="1">IF(W230&gt;0,'Periodische Einnahmen'!$K71,0)</f>
        <v>0</v>
      </c>
      <c r="X304" s="32">
        <f ca="1">IF(X230&gt;0,'Periodische Einnahmen'!$K71,0)</f>
        <v>0</v>
      </c>
      <c r="Y304" s="32">
        <f ca="1">IF(Y230&gt;0,'Periodische Einnahmen'!$K71,0)</f>
        <v>0</v>
      </c>
      <c r="Z304" s="27">
        <f t="shared" ca="1" si="40"/>
        <v>0</v>
      </c>
      <c r="AA304" s="28">
        <f t="shared" ca="1" si="41"/>
        <v>0</v>
      </c>
    </row>
    <row r="305" spans="1:28" ht="17" thickBot="1">
      <c r="A305" s="33"/>
      <c r="B305" s="34">
        <f ca="1">SUM(B235:B304)</f>
        <v>0</v>
      </c>
      <c r="C305" s="34">
        <f t="shared" ref="C305:Y305" ca="1" si="42">SUM(C235:C304)</f>
        <v>0</v>
      </c>
      <c r="D305" s="34">
        <f t="shared" ca="1" si="42"/>
        <v>0</v>
      </c>
      <c r="E305" s="34">
        <f t="shared" ca="1" si="42"/>
        <v>0</v>
      </c>
      <c r="F305" s="34">
        <f t="shared" ca="1" si="42"/>
        <v>0</v>
      </c>
      <c r="G305" s="34">
        <f t="shared" ca="1" si="42"/>
        <v>0</v>
      </c>
      <c r="H305" s="34">
        <f t="shared" ca="1" si="42"/>
        <v>0</v>
      </c>
      <c r="I305" s="34">
        <f t="shared" ca="1" si="42"/>
        <v>0</v>
      </c>
      <c r="J305" s="34">
        <f t="shared" ca="1" si="42"/>
        <v>0</v>
      </c>
      <c r="K305" s="34">
        <f t="shared" ca="1" si="42"/>
        <v>0</v>
      </c>
      <c r="L305" s="34">
        <f t="shared" ca="1" si="42"/>
        <v>0</v>
      </c>
      <c r="M305" s="34">
        <f t="shared" ca="1" si="42"/>
        <v>0</v>
      </c>
      <c r="N305" s="34">
        <f t="shared" ca="1" si="42"/>
        <v>0</v>
      </c>
      <c r="O305" s="34">
        <f t="shared" ca="1" si="42"/>
        <v>0</v>
      </c>
      <c r="P305" s="34">
        <f t="shared" ca="1" si="42"/>
        <v>0</v>
      </c>
      <c r="Q305" s="34">
        <f t="shared" ca="1" si="42"/>
        <v>0</v>
      </c>
      <c r="R305" s="34">
        <f t="shared" ca="1" si="42"/>
        <v>0</v>
      </c>
      <c r="S305" s="34">
        <f t="shared" ca="1" si="42"/>
        <v>0</v>
      </c>
      <c r="T305" s="34">
        <f t="shared" ca="1" si="42"/>
        <v>0</v>
      </c>
      <c r="U305" s="34">
        <f t="shared" ca="1" si="42"/>
        <v>0</v>
      </c>
      <c r="V305" s="34">
        <f t="shared" ca="1" si="42"/>
        <v>0</v>
      </c>
      <c r="W305" s="34">
        <f t="shared" ca="1" si="42"/>
        <v>0</v>
      </c>
      <c r="X305" s="34">
        <f t="shared" ca="1" si="42"/>
        <v>0</v>
      </c>
      <c r="Y305" s="34">
        <f t="shared" ca="1" si="42"/>
        <v>0</v>
      </c>
      <c r="Z305" s="35">
        <f ca="1">SUM(Z235:Z304)</f>
        <v>0</v>
      </c>
      <c r="AA305" s="36">
        <f t="shared" ref="AA305" ca="1" si="43">Z305/COUNT(B$1:Y$1)</f>
        <v>0</v>
      </c>
      <c r="AB305" s="138">
        <f ca="1">SUM(Z235:Z304)-SUM(B305:Y305)</f>
        <v>0</v>
      </c>
    </row>
    <row r="306" spans="1:28" ht="17" thickTop="1">
      <c r="A306" s="37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8">
      <c r="A307" s="3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8">
      <c r="A308" s="20" t="str">
        <f ca="1">"Einnahmen Gesamt inkl. Einmalrechnungen - Liquiditätsplan "&amp;TEXT(B$1,"MM/JJJJ")&amp;" - "&amp;TEXT(Y$1,"MM/JJJJ")</f>
        <v>Einnahmen Gesamt inkl. Einmalrechnungen - Liquiditätsplan 06/2020 - 05/2022</v>
      </c>
      <c r="B308" s="21">
        <f t="shared" ref="B308:AA308" ca="1" si="44">B$1</f>
        <v>43983</v>
      </c>
      <c r="C308" s="21">
        <f t="shared" ca="1" si="44"/>
        <v>44013</v>
      </c>
      <c r="D308" s="21">
        <f t="shared" ca="1" si="44"/>
        <v>44044</v>
      </c>
      <c r="E308" s="21">
        <f t="shared" ca="1" si="44"/>
        <v>44075</v>
      </c>
      <c r="F308" s="21">
        <f t="shared" ca="1" si="44"/>
        <v>44105</v>
      </c>
      <c r="G308" s="21">
        <f t="shared" ca="1" si="44"/>
        <v>44136</v>
      </c>
      <c r="H308" s="21">
        <f t="shared" ca="1" si="44"/>
        <v>44166</v>
      </c>
      <c r="I308" s="21">
        <f t="shared" ca="1" si="44"/>
        <v>44197</v>
      </c>
      <c r="J308" s="21">
        <f t="shared" ca="1" si="44"/>
        <v>44228</v>
      </c>
      <c r="K308" s="21">
        <f t="shared" ca="1" si="44"/>
        <v>44256</v>
      </c>
      <c r="L308" s="21">
        <f t="shared" ca="1" si="44"/>
        <v>44287</v>
      </c>
      <c r="M308" s="21">
        <f t="shared" ca="1" si="44"/>
        <v>44317</v>
      </c>
      <c r="N308" s="21">
        <f t="shared" ca="1" si="44"/>
        <v>44348</v>
      </c>
      <c r="O308" s="21">
        <f t="shared" ca="1" si="44"/>
        <v>44378</v>
      </c>
      <c r="P308" s="21">
        <f t="shared" ca="1" si="44"/>
        <v>44409</v>
      </c>
      <c r="Q308" s="21">
        <f t="shared" ca="1" si="44"/>
        <v>44440</v>
      </c>
      <c r="R308" s="21">
        <f t="shared" ca="1" si="44"/>
        <v>44470</v>
      </c>
      <c r="S308" s="21">
        <f t="shared" ca="1" si="44"/>
        <v>44501</v>
      </c>
      <c r="T308" s="21">
        <f t="shared" ca="1" si="44"/>
        <v>44531</v>
      </c>
      <c r="U308" s="21">
        <f t="shared" ca="1" si="44"/>
        <v>44562</v>
      </c>
      <c r="V308" s="21">
        <f t="shared" ca="1" si="44"/>
        <v>44593</v>
      </c>
      <c r="W308" s="21">
        <f t="shared" ca="1" si="44"/>
        <v>44621</v>
      </c>
      <c r="X308" s="21">
        <f t="shared" ca="1" si="44"/>
        <v>44652</v>
      </c>
      <c r="Y308" s="21">
        <f t="shared" ca="1" si="44"/>
        <v>44682</v>
      </c>
      <c r="Z308" s="23" t="str">
        <f t="shared" si="44"/>
        <v>Summe</v>
      </c>
      <c r="AA308" s="23" t="str">
        <f t="shared" si="44"/>
        <v>Monatlich</v>
      </c>
    </row>
    <row r="309" spans="1:28">
      <c r="A309" s="31" t="s">
        <v>56</v>
      </c>
      <c r="B309" s="32">
        <f ca="1">SUMIFS(Einmaleinnahmen!$C:$C,Einmaleinnahmen!$H:$H,'Tabellarische Darstellung'!B160)</f>
        <v>10000</v>
      </c>
      <c r="C309" s="32">
        <f ca="1">SUMIFS(Einmaleinnahmen!$C:$C,Einmaleinnahmen!$H:$H,'Tabellarische Darstellung'!C160)</f>
        <v>10000</v>
      </c>
      <c r="D309" s="32">
        <f ca="1">SUMIFS(Einmaleinnahmen!$C:$C,Einmaleinnahmen!$H:$H,'Tabellarische Darstellung'!D160)</f>
        <v>10000</v>
      </c>
      <c r="E309" s="32">
        <f ca="1">SUMIFS(Einmaleinnahmen!$C:$C,Einmaleinnahmen!$H:$H,'Tabellarische Darstellung'!E160)</f>
        <v>30000</v>
      </c>
      <c r="F309" s="32">
        <f ca="1">SUMIFS(Einmaleinnahmen!$C:$C,Einmaleinnahmen!$H:$H,'Tabellarische Darstellung'!F160)</f>
        <v>0</v>
      </c>
      <c r="G309" s="32">
        <f ca="1">SUMIFS(Einmaleinnahmen!$C:$C,Einmaleinnahmen!$H:$H,'Tabellarische Darstellung'!G160)</f>
        <v>0</v>
      </c>
      <c r="H309" s="32">
        <f ca="1">SUMIFS(Einmaleinnahmen!$C:$C,Einmaleinnahmen!$H:$H,'Tabellarische Darstellung'!H160)</f>
        <v>0</v>
      </c>
      <c r="I309" s="32">
        <f ca="1">SUMIFS(Einmaleinnahmen!$C:$C,Einmaleinnahmen!$H:$H,'Tabellarische Darstellung'!I160)</f>
        <v>0</v>
      </c>
      <c r="J309" s="32">
        <f ca="1">SUMIFS(Einmaleinnahmen!$C:$C,Einmaleinnahmen!$H:$H,'Tabellarische Darstellung'!J160)</f>
        <v>0</v>
      </c>
      <c r="K309" s="32">
        <f ca="1">SUMIFS(Einmaleinnahmen!$C:$C,Einmaleinnahmen!$H:$H,'Tabellarische Darstellung'!K160)</f>
        <v>0</v>
      </c>
      <c r="L309" s="32">
        <f ca="1">SUMIFS(Einmaleinnahmen!$C:$C,Einmaleinnahmen!$H:$H,'Tabellarische Darstellung'!L160)</f>
        <v>0</v>
      </c>
      <c r="M309" s="32">
        <f ca="1">SUMIFS(Einmaleinnahmen!$C:$C,Einmaleinnahmen!$H:$H,'Tabellarische Darstellung'!M160)</f>
        <v>0</v>
      </c>
      <c r="N309" s="32">
        <f ca="1">SUMIFS(Einmaleinnahmen!$C:$C,Einmaleinnahmen!$H:$H,'Tabellarische Darstellung'!N160)</f>
        <v>0</v>
      </c>
      <c r="O309" s="32">
        <f ca="1">SUMIFS(Einmaleinnahmen!$C:$C,Einmaleinnahmen!$H:$H,'Tabellarische Darstellung'!O160)</f>
        <v>0</v>
      </c>
      <c r="P309" s="32">
        <f ca="1">SUMIFS(Einmaleinnahmen!$C:$C,Einmaleinnahmen!$H:$H,'Tabellarische Darstellung'!P160)</f>
        <v>0</v>
      </c>
      <c r="Q309" s="32">
        <f ca="1">SUMIFS(Einmaleinnahmen!$C:$C,Einmaleinnahmen!$H:$H,'Tabellarische Darstellung'!Q160)</f>
        <v>0</v>
      </c>
      <c r="R309" s="32">
        <f ca="1">SUMIFS(Einmaleinnahmen!$C:$C,Einmaleinnahmen!$H:$H,'Tabellarische Darstellung'!R160)</f>
        <v>0</v>
      </c>
      <c r="S309" s="32">
        <f ca="1">SUMIFS(Einmaleinnahmen!$C:$C,Einmaleinnahmen!$H:$H,'Tabellarische Darstellung'!S160)</f>
        <v>0</v>
      </c>
      <c r="T309" s="32">
        <f ca="1">SUMIFS(Einmaleinnahmen!$C:$C,Einmaleinnahmen!$H:$H,'Tabellarische Darstellung'!T160)</f>
        <v>0</v>
      </c>
      <c r="U309" s="32">
        <f ca="1">SUMIFS(Einmaleinnahmen!$C:$C,Einmaleinnahmen!$H:$H,'Tabellarische Darstellung'!U160)</f>
        <v>0</v>
      </c>
      <c r="V309" s="32">
        <f ca="1">SUMIFS(Einmaleinnahmen!$C:$C,Einmaleinnahmen!$H:$H,'Tabellarische Darstellung'!V160)</f>
        <v>0</v>
      </c>
      <c r="W309" s="32">
        <f ca="1">SUMIFS(Einmaleinnahmen!$C:$C,Einmaleinnahmen!$H:$H,'Tabellarische Darstellung'!W160)</f>
        <v>0</v>
      </c>
      <c r="X309" s="32">
        <f ca="1">SUMIFS(Einmaleinnahmen!$C:$C,Einmaleinnahmen!$H:$H,'Tabellarische Darstellung'!X160)</f>
        <v>0</v>
      </c>
      <c r="Y309" s="32">
        <f ca="1">SUMIFS(Einmaleinnahmen!$C:$C,Einmaleinnahmen!$H:$H,'Tabellarische Darstellung'!Y160)</f>
        <v>0</v>
      </c>
      <c r="Z309" s="27">
        <f ca="1">SUM(B309:Y309)</f>
        <v>60000</v>
      </c>
      <c r="AA309" s="28">
        <f ca="1">Z309/COUNT(B$1:Y$1)</f>
        <v>2500</v>
      </c>
    </row>
    <row r="310" spans="1:28">
      <c r="A310" s="31" t="s">
        <v>57</v>
      </c>
      <c r="B310" s="32">
        <f ca="1">B231</f>
        <v>0</v>
      </c>
      <c r="C310" s="32">
        <f t="shared" ref="C310:Y310" ca="1" si="45">C231</f>
        <v>500</v>
      </c>
      <c r="D310" s="32">
        <f t="shared" ca="1" si="45"/>
        <v>0</v>
      </c>
      <c r="E310" s="32">
        <f t="shared" ca="1" si="45"/>
        <v>0</v>
      </c>
      <c r="F310" s="32">
        <f t="shared" ca="1" si="45"/>
        <v>500</v>
      </c>
      <c r="G310" s="32">
        <f t="shared" ca="1" si="45"/>
        <v>0</v>
      </c>
      <c r="H310" s="32">
        <f t="shared" ca="1" si="45"/>
        <v>0</v>
      </c>
      <c r="I310" s="32">
        <f t="shared" ca="1" si="45"/>
        <v>500</v>
      </c>
      <c r="J310" s="32">
        <f t="shared" ca="1" si="45"/>
        <v>0</v>
      </c>
      <c r="K310" s="32">
        <f t="shared" ca="1" si="45"/>
        <v>0</v>
      </c>
      <c r="L310" s="32">
        <f t="shared" ca="1" si="45"/>
        <v>500</v>
      </c>
      <c r="M310" s="32">
        <f t="shared" ca="1" si="45"/>
        <v>0</v>
      </c>
      <c r="N310" s="32">
        <f t="shared" ca="1" si="45"/>
        <v>0</v>
      </c>
      <c r="O310" s="32">
        <f t="shared" ca="1" si="45"/>
        <v>500</v>
      </c>
      <c r="P310" s="32">
        <f t="shared" ca="1" si="45"/>
        <v>0</v>
      </c>
      <c r="Q310" s="32">
        <f t="shared" ca="1" si="45"/>
        <v>0</v>
      </c>
      <c r="R310" s="32">
        <f t="shared" ca="1" si="45"/>
        <v>500</v>
      </c>
      <c r="S310" s="32">
        <f t="shared" ca="1" si="45"/>
        <v>0</v>
      </c>
      <c r="T310" s="32">
        <f t="shared" ca="1" si="45"/>
        <v>0</v>
      </c>
      <c r="U310" s="32">
        <f t="shared" ca="1" si="45"/>
        <v>500</v>
      </c>
      <c r="V310" s="32">
        <f t="shared" ca="1" si="45"/>
        <v>0</v>
      </c>
      <c r="W310" s="32">
        <f t="shared" ca="1" si="45"/>
        <v>0</v>
      </c>
      <c r="X310" s="32">
        <f t="shared" ca="1" si="45"/>
        <v>500</v>
      </c>
      <c r="Y310" s="32">
        <f t="shared" ca="1" si="45"/>
        <v>0</v>
      </c>
      <c r="Z310" s="27">
        <f ca="1">SUM(B310:Y310)</f>
        <v>4000</v>
      </c>
      <c r="AA310" s="28">
        <f ca="1">Z310/COUNT(B$1:Y$1)</f>
        <v>166.66666666666666</v>
      </c>
    </row>
    <row r="311" spans="1:28" ht="17" thickBot="1">
      <c r="A311" s="33" t="s">
        <v>11</v>
      </c>
      <c r="B311" s="34">
        <f t="shared" ref="B311:Y311" ca="1" si="46">SUM(B309:B310)</f>
        <v>10000</v>
      </c>
      <c r="C311" s="34">
        <f t="shared" ca="1" si="46"/>
        <v>10500</v>
      </c>
      <c r="D311" s="34">
        <f t="shared" ca="1" si="46"/>
        <v>10000</v>
      </c>
      <c r="E311" s="34">
        <f t="shared" ca="1" si="46"/>
        <v>30000</v>
      </c>
      <c r="F311" s="34">
        <f t="shared" ca="1" si="46"/>
        <v>500</v>
      </c>
      <c r="G311" s="34">
        <f t="shared" ca="1" si="46"/>
        <v>0</v>
      </c>
      <c r="H311" s="34">
        <f t="shared" ca="1" si="46"/>
        <v>0</v>
      </c>
      <c r="I311" s="34">
        <f t="shared" ca="1" si="46"/>
        <v>500</v>
      </c>
      <c r="J311" s="34">
        <f t="shared" ca="1" si="46"/>
        <v>0</v>
      </c>
      <c r="K311" s="34">
        <f t="shared" ca="1" si="46"/>
        <v>0</v>
      </c>
      <c r="L311" s="34">
        <f t="shared" ca="1" si="46"/>
        <v>500</v>
      </c>
      <c r="M311" s="34">
        <f t="shared" ca="1" si="46"/>
        <v>0</v>
      </c>
      <c r="N311" s="34">
        <f t="shared" ca="1" si="46"/>
        <v>0</v>
      </c>
      <c r="O311" s="34">
        <f t="shared" ca="1" si="46"/>
        <v>500</v>
      </c>
      <c r="P311" s="34">
        <f t="shared" ca="1" si="46"/>
        <v>0</v>
      </c>
      <c r="Q311" s="34">
        <f t="shared" ca="1" si="46"/>
        <v>0</v>
      </c>
      <c r="R311" s="34">
        <f t="shared" ca="1" si="46"/>
        <v>500</v>
      </c>
      <c r="S311" s="34">
        <f t="shared" ca="1" si="46"/>
        <v>0</v>
      </c>
      <c r="T311" s="34">
        <f t="shared" ca="1" si="46"/>
        <v>0</v>
      </c>
      <c r="U311" s="34">
        <f t="shared" ca="1" si="46"/>
        <v>500</v>
      </c>
      <c r="V311" s="34">
        <f t="shared" ca="1" si="46"/>
        <v>0</v>
      </c>
      <c r="W311" s="34">
        <f t="shared" ca="1" si="46"/>
        <v>0</v>
      </c>
      <c r="X311" s="34">
        <f t="shared" ca="1" si="46"/>
        <v>500</v>
      </c>
      <c r="Y311" s="34">
        <f t="shared" ca="1" si="46"/>
        <v>0</v>
      </c>
      <c r="Z311" s="35">
        <f ca="1">SUM(Z309:Z310)</f>
        <v>64000</v>
      </c>
      <c r="AA311" s="36">
        <f ca="1">Z311/COUNT(B$1:Y$1)</f>
        <v>2666.6666666666665</v>
      </c>
      <c r="AB311" s="138">
        <f ca="1">SUM(Z309:Z310)-SUM(B311:Y311)</f>
        <v>0</v>
      </c>
    </row>
    <row r="312" spans="1:28" ht="17" thickTop="1">
      <c r="A312" s="37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8">
      <c r="A313" s="37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8">
      <c r="A314" s="20" t="str">
        <f ca="1">"Liquiditätsplan "&amp;TEXT(B$1,"MM/JJJJ")&amp;" - "&amp;TEXT(Y$1,"MM/JJJJ")&amp;" Monatliches Ergebnis"</f>
        <v>Liquiditätsplan 06/2020 - 05/2022 Monatliches Ergebnis</v>
      </c>
      <c r="B314" s="21">
        <f t="shared" ref="B314:AA314" ca="1" si="47">B$1</f>
        <v>43983</v>
      </c>
      <c r="C314" s="21">
        <f t="shared" ca="1" si="47"/>
        <v>44013</v>
      </c>
      <c r="D314" s="21">
        <f t="shared" ca="1" si="47"/>
        <v>44044</v>
      </c>
      <c r="E314" s="21">
        <f t="shared" ca="1" si="47"/>
        <v>44075</v>
      </c>
      <c r="F314" s="21">
        <f t="shared" ca="1" si="47"/>
        <v>44105</v>
      </c>
      <c r="G314" s="21">
        <f t="shared" ca="1" si="47"/>
        <v>44136</v>
      </c>
      <c r="H314" s="21">
        <f t="shared" ca="1" si="47"/>
        <v>44166</v>
      </c>
      <c r="I314" s="21">
        <f t="shared" ca="1" si="47"/>
        <v>44197</v>
      </c>
      <c r="J314" s="21">
        <f t="shared" ca="1" si="47"/>
        <v>44228</v>
      </c>
      <c r="K314" s="21">
        <f t="shared" ca="1" si="47"/>
        <v>44256</v>
      </c>
      <c r="L314" s="21">
        <f t="shared" ca="1" si="47"/>
        <v>44287</v>
      </c>
      <c r="M314" s="21">
        <f t="shared" ca="1" si="47"/>
        <v>44317</v>
      </c>
      <c r="N314" s="21">
        <f t="shared" ca="1" si="47"/>
        <v>44348</v>
      </c>
      <c r="O314" s="21">
        <f t="shared" ca="1" si="47"/>
        <v>44378</v>
      </c>
      <c r="P314" s="21">
        <f t="shared" ca="1" si="47"/>
        <v>44409</v>
      </c>
      <c r="Q314" s="21">
        <f t="shared" ca="1" si="47"/>
        <v>44440</v>
      </c>
      <c r="R314" s="21">
        <f t="shared" ca="1" si="47"/>
        <v>44470</v>
      </c>
      <c r="S314" s="21">
        <f t="shared" ca="1" si="47"/>
        <v>44501</v>
      </c>
      <c r="T314" s="21">
        <f t="shared" ca="1" si="47"/>
        <v>44531</v>
      </c>
      <c r="U314" s="21">
        <f t="shared" ca="1" si="47"/>
        <v>44562</v>
      </c>
      <c r="V314" s="21">
        <f t="shared" ca="1" si="47"/>
        <v>44593</v>
      </c>
      <c r="W314" s="21">
        <f t="shared" ca="1" si="47"/>
        <v>44621</v>
      </c>
      <c r="X314" s="21">
        <f t="shared" ca="1" si="47"/>
        <v>44652</v>
      </c>
      <c r="Y314" s="21">
        <f t="shared" ca="1" si="47"/>
        <v>44682</v>
      </c>
      <c r="Z314" s="23" t="str">
        <f t="shared" si="47"/>
        <v>Summe</v>
      </c>
      <c r="AA314" s="23" t="str">
        <f t="shared" si="47"/>
        <v>Monatlich</v>
      </c>
    </row>
    <row r="315" spans="1:28">
      <c r="A315" s="31" t="s">
        <v>17</v>
      </c>
      <c r="B315" s="32">
        <f ca="1">-B157</f>
        <v>-73825.725797511637</v>
      </c>
      <c r="C315" s="32">
        <f t="shared" ref="C315:Y315" ca="1" si="48">-C157</f>
        <v>-73414.408428897499</v>
      </c>
      <c r="D315" s="32">
        <f t="shared" ca="1" si="48"/>
        <v>-73559.314669480838</v>
      </c>
      <c r="E315" s="32">
        <f t="shared" ca="1" si="48"/>
        <v>-73738.932367005284</v>
      </c>
      <c r="F315" s="32">
        <f t="shared" ca="1" si="48"/>
        <v>-73070.1789390052</v>
      </c>
      <c r="G315" s="32">
        <f t="shared" ca="1" si="48"/>
        <v>-74082.050359169487</v>
      </c>
      <c r="H315" s="32">
        <f t="shared" ca="1" si="48"/>
        <v>-75743.241193235386</v>
      </c>
      <c r="I315" s="32">
        <f t="shared" ca="1" si="48"/>
        <v>-75854.898225944213</v>
      </c>
      <c r="J315" s="32">
        <f t="shared" ca="1" si="48"/>
        <v>-73792.699658080601</v>
      </c>
      <c r="K315" s="32">
        <f t="shared" ca="1" si="48"/>
        <v>-75185.177847869039</v>
      </c>
      <c r="L315" s="32">
        <f t="shared" ca="1" si="48"/>
        <v>-74838.268837804222</v>
      </c>
      <c r="M315" s="32">
        <f t="shared" ca="1" si="48"/>
        <v>-74171.752533423627</v>
      </c>
      <c r="N315" s="32">
        <f t="shared" ca="1" si="48"/>
        <v>-72544.875705932558</v>
      </c>
      <c r="O315" s="32">
        <f t="shared" ca="1" si="48"/>
        <v>-73020.115284630185</v>
      </c>
      <c r="P315" s="32">
        <f t="shared" ca="1" si="48"/>
        <v>-73941.325880014527</v>
      </c>
      <c r="Q315" s="32">
        <f t="shared" ca="1" si="48"/>
        <v>-74350.132027661122</v>
      </c>
      <c r="R315" s="32">
        <f t="shared" ca="1" si="48"/>
        <v>-73598.63777758526</v>
      </c>
      <c r="S315" s="32">
        <f t="shared" ca="1" si="48"/>
        <v>-72166.365342088771</v>
      </c>
      <c r="T315" s="32">
        <f t="shared" ca="1" si="48"/>
        <v>-75945.737761088982</v>
      </c>
      <c r="U315" s="32">
        <f t="shared" ca="1" si="48"/>
        <v>-76507.386202904687</v>
      </c>
      <c r="V315" s="32">
        <f t="shared" ca="1" si="48"/>
        <v>-74531.695402235491</v>
      </c>
      <c r="W315" s="32">
        <f t="shared" ca="1" si="48"/>
        <v>-74875.269374000331</v>
      </c>
      <c r="X315" s="32">
        <f t="shared" ca="1" si="48"/>
        <v>-73284.028042380596</v>
      </c>
      <c r="Y315" s="32">
        <f t="shared" ca="1" si="48"/>
        <v>-73312.692718609309</v>
      </c>
      <c r="Z315" s="27">
        <f ca="1">SUM(B315:Y315)</f>
        <v>-1779354.9103765588</v>
      </c>
      <c r="AA315" s="28">
        <f ca="1">Z315/COUNT(B$1:Y$1)</f>
        <v>-74139.787932356616</v>
      </c>
    </row>
    <row r="316" spans="1:28">
      <c r="A316" s="31" t="s">
        <v>9</v>
      </c>
      <c r="B316" s="32">
        <f t="shared" ref="B316" ca="1" si="49">B311</f>
        <v>10000</v>
      </c>
      <c r="C316" s="32">
        <f t="shared" ref="C316:Y316" ca="1" si="50">C311</f>
        <v>10500</v>
      </c>
      <c r="D316" s="32">
        <f t="shared" ca="1" si="50"/>
        <v>10000</v>
      </c>
      <c r="E316" s="32">
        <f t="shared" ca="1" si="50"/>
        <v>30000</v>
      </c>
      <c r="F316" s="32">
        <f t="shared" ca="1" si="50"/>
        <v>500</v>
      </c>
      <c r="G316" s="32">
        <f t="shared" ca="1" si="50"/>
        <v>0</v>
      </c>
      <c r="H316" s="32">
        <f t="shared" ca="1" si="50"/>
        <v>0</v>
      </c>
      <c r="I316" s="32">
        <f t="shared" ca="1" si="50"/>
        <v>500</v>
      </c>
      <c r="J316" s="32">
        <f t="shared" ca="1" si="50"/>
        <v>0</v>
      </c>
      <c r="K316" s="32">
        <f t="shared" ca="1" si="50"/>
        <v>0</v>
      </c>
      <c r="L316" s="32">
        <f t="shared" ca="1" si="50"/>
        <v>500</v>
      </c>
      <c r="M316" s="32">
        <f t="shared" ca="1" si="50"/>
        <v>0</v>
      </c>
      <c r="N316" s="32">
        <f t="shared" ca="1" si="50"/>
        <v>0</v>
      </c>
      <c r="O316" s="32">
        <f t="shared" ca="1" si="50"/>
        <v>500</v>
      </c>
      <c r="P316" s="32">
        <f t="shared" ca="1" si="50"/>
        <v>0</v>
      </c>
      <c r="Q316" s="32">
        <f t="shared" ca="1" si="50"/>
        <v>0</v>
      </c>
      <c r="R316" s="32">
        <f t="shared" ca="1" si="50"/>
        <v>500</v>
      </c>
      <c r="S316" s="32">
        <f t="shared" ca="1" si="50"/>
        <v>0</v>
      </c>
      <c r="T316" s="32">
        <f t="shared" ca="1" si="50"/>
        <v>0</v>
      </c>
      <c r="U316" s="32">
        <f t="shared" ca="1" si="50"/>
        <v>500</v>
      </c>
      <c r="V316" s="32">
        <f t="shared" ca="1" si="50"/>
        <v>0</v>
      </c>
      <c r="W316" s="32">
        <f t="shared" ca="1" si="50"/>
        <v>0</v>
      </c>
      <c r="X316" s="32">
        <f t="shared" ca="1" si="50"/>
        <v>500</v>
      </c>
      <c r="Y316" s="32">
        <f t="shared" ca="1" si="50"/>
        <v>0</v>
      </c>
      <c r="Z316" s="27"/>
      <c r="AA316" s="28">
        <f ca="1">Z316/COUNT(B$1:Y$1)</f>
        <v>0</v>
      </c>
    </row>
    <row r="317" spans="1:28">
      <c r="A317" s="31" t="s">
        <v>51</v>
      </c>
      <c r="B317" s="32">
        <f t="shared" ref="B317" ca="1" si="51">VLOOKUP(B1,INCOME,2,FALSE)</f>
        <v>70315.285752268654</v>
      </c>
      <c r="C317" s="32">
        <f t="shared" ref="C317:Y317" ca="1" si="52">VLOOKUP(C1,INCOME,2,FALSE)</f>
        <v>58589.10713612473</v>
      </c>
      <c r="D317" s="32">
        <f t="shared" ca="1" si="52"/>
        <v>53695.945023678003</v>
      </c>
      <c r="E317" s="32">
        <f t="shared" ca="1" si="52"/>
        <v>45632.248130737622</v>
      </c>
      <c r="F317" s="32">
        <f t="shared" ca="1" si="52"/>
        <v>55822.5232845543</v>
      </c>
      <c r="G317" s="32">
        <f t="shared" ca="1" si="52"/>
        <v>69477.511434978267</v>
      </c>
      <c r="H317" s="32">
        <f t="shared" ca="1" si="52"/>
        <v>64896.71743387881</v>
      </c>
      <c r="I317" s="32">
        <f t="shared" ca="1" si="52"/>
        <v>76629.411424929785</v>
      </c>
      <c r="J317" s="32">
        <f t="shared" ca="1" si="52"/>
        <v>66804.511623182334</v>
      </c>
      <c r="K317" s="32">
        <f t="shared" ca="1" si="52"/>
        <v>92555.684172760622</v>
      </c>
      <c r="L317" s="32">
        <f t="shared" ca="1" si="52"/>
        <v>89737.702252426549</v>
      </c>
      <c r="M317" s="32">
        <f t="shared" ca="1" si="52"/>
        <v>71198.16223203516</v>
      </c>
      <c r="N317" s="32">
        <f t="shared" ca="1" si="52"/>
        <v>45746.252177433598</v>
      </c>
      <c r="O317" s="32">
        <f t="shared" ca="1" si="52"/>
        <v>51025.847732451773</v>
      </c>
      <c r="P317" s="32">
        <f t="shared" ca="1" si="52"/>
        <v>70614.523698460573</v>
      </c>
      <c r="Q317" s="32">
        <f t="shared" ca="1" si="52"/>
        <v>57356.168894226925</v>
      </c>
      <c r="R317" s="32">
        <f t="shared" ca="1" si="52"/>
        <v>65959.324642771797</v>
      </c>
      <c r="S317" s="32">
        <f t="shared" ca="1" si="52"/>
        <v>32731.189743702798</v>
      </c>
      <c r="T317" s="32">
        <f t="shared" ca="1" si="52"/>
        <v>97553.697053615906</v>
      </c>
      <c r="U317" s="32">
        <f t="shared" ca="1" si="52"/>
        <v>89145.317164808002</v>
      </c>
      <c r="V317" s="32">
        <f t="shared" ca="1" si="52"/>
        <v>80979.793624699043</v>
      </c>
      <c r="W317" s="32">
        <f t="shared" ca="1" si="52"/>
        <v>86611.076174006448</v>
      </c>
      <c r="X317" s="32">
        <f t="shared" ca="1" si="52"/>
        <v>59924.537903846038</v>
      </c>
      <c r="Y317" s="32">
        <f t="shared" ca="1" si="52"/>
        <v>54719.833056960422</v>
      </c>
      <c r="Z317" s="27">
        <f t="shared" ref="Z317" ca="1" si="53">SUM(B317:Y317)</f>
        <v>1607722.3717685384</v>
      </c>
      <c r="AA317" s="28">
        <f ca="1">Z317/COUNT(B$1:Y$1)</f>
        <v>66988.432157022427</v>
      </c>
    </row>
    <row r="318" spans="1:28">
      <c r="A318" s="31" t="s">
        <v>26</v>
      </c>
      <c r="B318" s="32">
        <f t="shared" ref="B318" ca="1" si="54">IFERROR(VLOOKUP(B1,CREDIT,2,FALSE),0)</f>
        <v>0</v>
      </c>
      <c r="C318" s="32">
        <f t="shared" ref="C318:Y318" ca="1" si="55">IFERROR(VLOOKUP(C1,CREDIT,2,FALSE),0)</f>
        <v>0</v>
      </c>
      <c r="D318" s="32">
        <f t="shared" ca="1" si="55"/>
        <v>0</v>
      </c>
      <c r="E318" s="32">
        <f t="shared" ca="1" si="55"/>
        <v>0</v>
      </c>
      <c r="F318" s="32">
        <f t="shared" ca="1" si="55"/>
        <v>0</v>
      </c>
      <c r="G318" s="32">
        <f t="shared" ca="1" si="55"/>
        <v>0</v>
      </c>
      <c r="H318" s="32">
        <f t="shared" ca="1" si="55"/>
        <v>0</v>
      </c>
      <c r="I318" s="32">
        <f t="shared" ca="1" si="55"/>
        <v>0</v>
      </c>
      <c r="J318" s="32">
        <f t="shared" ca="1" si="55"/>
        <v>0</v>
      </c>
      <c r="K318" s="32">
        <f t="shared" ca="1" si="55"/>
        <v>0</v>
      </c>
      <c r="L318" s="32">
        <f t="shared" ca="1" si="55"/>
        <v>0</v>
      </c>
      <c r="M318" s="32">
        <f t="shared" ca="1" si="55"/>
        <v>0</v>
      </c>
      <c r="N318" s="32">
        <f t="shared" ca="1" si="55"/>
        <v>50000</v>
      </c>
      <c r="O318" s="32">
        <f t="shared" ca="1" si="55"/>
        <v>0</v>
      </c>
      <c r="P318" s="32">
        <f t="shared" ca="1" si="55"/>
        <v>0</v>
      </c>
      <c r="Q318" s="32">
        <f t="shared" ca="1" si="55"/>
        <v>0</v>
      </c>
      <c r="R318" s="32">
        <f t="shared" ca="1" si="55"/>
        <v>0</v>
      </c>
      <c r="S318" s="32">
        <f t="shared" ca="1" si="55"/>
        <v>0</v>
      </c>
      <c r="T318" s="32">
        <f t="shared" ca="1" si="55"/>
        <v>0</v>
      </c>
      <c r="U318" s="32">
        <f t="shared" ca="1" si="55"/>
        <v>0</v>
      </c>
      <c r="V318" s="32">
        <f t="shared" ca="1" si="55"/>
        <v>0</v>
      </c>
      <c r="W318" s="32">
        <f t="shared" ca="1" si="55"/>
        <v>0</v>
      </c>
      <c r="X318" s="32">
        <f t="shared" ca="1" si="55"/>
        <v>0</v>
      </c>
      <c r="Y318" s="32">
        <f t="shared" ca="1" si="55"/>
        <v>0</v>
      </c>
      <c r="Z318" s="27"/>
      <c r="AA318" s="28">
        <f ca="1">Z318/COUNT(B$1:Y$1)</f>
        <v>0</v>
      </c>
    </row>
    <row r="319" spans="1:28" ht="17" thickBot="1">
      <c r="A319" s="33" t="s">
        <v>27</v>
      </c>
      <c r="B319" s="34">
        <f ca="1">SUM(B315:B318)</f>
        <v>6489.5599547570164</v>
      </c>
      <c r="C319" s="34">
        <f t="shared" ref="C319:Y319" ca="1" si="56">SUM(C315:C318)</f>
        <v>-4325.3012927727686</v>
      </c>
      <c r="D319" s="34">
        <f t="shared" ca="1" si="56"/>
        <v>-9863.3696458028353</v>
      </c>
      <c r="E319" s="34">
        <f t="shared" ca="1" si="56"/>
        <v>1893.3157637323384</v>
      </c>
      <c r="F319" s="34">
        <f t="shared" ca="1" si="56"/>
        <v>-16747.6556544509</v>
      </c>
      <c r="G319" s="34">
        <f t="shared" ca="1" si="56"/>
        <v>-4604.5389241912198</v>
      </c>
      <c r="H319" s="34">
        <f t="shared" ca="1" si="56"/>
        <v>-10846.523759356576</v>
      </c>
      <c r="I319" s="34">
        <f t="shared" ca="1" si="56"/>
        <v>1274.5131989855727</v>
      </c>
      <c r="J319" s="34">
        <f t="shared" ca="1" si="56"/>
        <v>-6988.1880348982668</v>
      </c>
      <c r="K319" s="34">
        <f t="shared" ca="1" si="56"/>
        <v>17370.506324891583</v>
      </c>
      <c r="L319" s="34">
        <f t="shared" ca="1" si="56"/>
        <v>15399.433414622326</v>
      </c>
      <c r="M319" s="34">
        <f t="shared" ca="1" si="56"/>
        <v>-2973.5903013884672</v>
      </c>
      <c r="N319" s="34">
        <f t="shared" ca="1" si="56"/>
        <v>23201.37647150104</v>
      </c>
      <c r="O319" s="34">
        <f t="shared" ca="1" si="56"/>
        <v>-21494.267552178411</v>
      </c>
      <c r="P319" s="34">
        <f t="shared" ca="1" si="56"/>
        <v>-3326.8021815539541</v>
      </c>
      <c r="Q319" s="34">
        <f t="shared" ca="1" si="56"/>
        <v>-16993.963133434198</v>
      </c>
      <c r="R319" s="34">
        <f t="shared" ca="1" si="56"/>
        <v>-7139.313134813463</v>
      </c>
      <c r="S319" s="34">
        <f t="shared" ca="1" si="56"/>
        <v>-39435.175598385977</v>
      </c>
      <c r="T319" s="34">
        <f t="shared" ca="1" si="56"/>
        <v>21607.959292526924</v>
      </c>
      <c r="U319" s="34">
        <f t="shared" ca="1" si="56"/>
        <v>13137.930961903316</v>
      </c>
      <c r="V319" s="34">
        <f t="shared" ca="1" si="56"/>
        <v>6448.0982224635518</v>
      </c>
      <c r="W319" s="34">
        <f t="shared" ca="1" si="56"/>
        <v>11735.806800006118</v>
      </c>
      <c r="X319" s="34">
        <f t="shared" ca="1" si="56"/>
        <v>-12859.490138534558</v>
      </c>
      <c r="Y319" s="34">
        <f t="shared" ca="1" si="56"/>
        <v>-18592.859661648887</v>
      </c>
      <c r="Z319" s="35">
        <f ca="1">SUM(Z315:Z318)</f>
        <v>-171632.5386080204</v>
      </c>
      <c r="AA319" s="36">
        <f ca="1">Z319/COUNT(B$1:Y$1)</f>
        <v>-7151.3557753341838</v>
      </c>
    </row>
    <row r="320" spans="1:28" ht="17" thickTop="1">
      <c r="A320" s="37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>
      <c r="A321" s="37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27">
      <c r="A322" s="20" t="str">
        <f ca="1">"Liquidität "&amp;TEXT(B$1,"MM/JJJJ")&amp;" - "&amp;TEXT(Y$1,"MM/JJJJ")</f>
        <v>Liquidität 06/2020 - 05/2022</v>
      </c>
      <c r="B322" s="21">
        <f t="shared" ref="B322:AA322" ca="1" si="57">B$1</f>
        <v>43983</v>
      </c>
      <c r="C322" s="21">
        <f t="shared" ca="1" si="57"/>
        <v>44013</v>
      </c>
      <c r="D322" s="21">
        <f t="shared" ca="1" si="57"/>
        <v>44044</v>
      </c>
      <c r="E322" s="21">
        <f t="shared" ca="1" si="57"/>
        <v>44075</v>
      </c>
      <c r="F322" s="21">
        <f t="shared" ca="1" si="57"/>
        <v>44105</v>
      </c>
      <c r="G322" s="21">
        <f t="shared" ca="1" si="57"/>
        <v>44136</v>
      </c>
      <c r="H322" s="21">
        <f t="shared" ca="1" si="57"/>
        <v>44166</v>
      </c>
      <c r="I322" s="21">
        <f t="shared" ca="1" si="57"/>
        <v>44197</v>
      </c>
      <c r="J322" s="21">
        <f t="shared" ca="1" si="57"/>
        <v>44228</v>
      </c>
      <c r="K322" s="21">
        <f t="shared" ca="1" si="57"/>
        <v>44256</v>
      </c>
      <c r="L322" s="21">
        <f t="shared" ca="1" si="57"/>
        <v>44287</v>
      </c>
      <c r="M322" s="21">
        <f t="shared" ca="1" si="57"/>
        <v>44317</v>
      </c>
      <c r="N322" s="21">
        <f t="shared" ca="1" si="57"/>
        <v>44348</v>
      </c>
      <c r="O322" s="21">
        <f t="shared" ca="1" si="57"/>
        <v>44378</v>
      </c>
      <c r="P322" s="21">
        <f t="shared" ca="1" si="57"/>
        <v>44409</v>
      </c>
      <c r="Q322" s="21">
        <f t="shared" ca="1" si="57"/>
        <v>44440</v>
      </c>
      <c r="R322" s="21">
        <f t="shared" ca="1" si="57"/>
        <v>44470</v>
      </c>
      <c r="S322" s="21">
        <f t="shared" ca="1" si="57"/>
        <v>44501</v>
      </c>
      <c r="T322" s="21">
        <f t="shared" ca="1" si="57"/>
        <v>44531</v>
      </c>
      <c r="U322" s="21">
        <f t="shared" ca="1" si="57"/>
        <v>44562</v>
      </c>
      <c r="V322" s="21">
        <f t="shared" ca="1" si="57"/>
        <v>44593</v>
      </c>
      <c r="W322" s="21">
        <f t="shared" ca="1" si="57"/>
        <v>44621</v>
      </c>
      <c r="X322" s="21">
        <f t="shared" ca="1" si="57"/>
        <v>44652</v>
      </c>
      <c r="Y322" s="21">
        <f t="shared" ca="1" si="57"/>
        <v>44682</v>
      </c>
      <c r="Z322" s="23" t="str">
        <f t="shared" si="57"/>
        <v>Summe</v>
      </c>
      <c r="AA322" s="23" t="str">
        <f t="shared" si="57"/>
        <v>Monatlich</v>
      </c>
    </row>
    <row r="323" spans="1:27" s="3" customFormat="1" ht="14">
      <c r="A323" s="24" t="s">
        <v>23</v>
      </c>
      <c r="B323" s="26">
        <f t="shared" ref="B323:Y323" ca="1" si="58">VLOOKUP(B1,ACCOUNT_LIMIT,5,FALSE)</f>
        <v>-24000</v>
      </c>
      <c r="C323" s="26">
        <f t="shared" ca="1" si="58"/>
        <v>-22000</v>
      </c>
      <c r="D323" s="26">
        <f t="shared" ca="1" si="58"/>
        <v>-22000</v>
      </c>
      <c r="E323" s="26">
        <f t="shared" ca="1" si="58"/>
        <v>-22000</v>
      </c>
      <c r="F323" s="26">
        <f t="shared" ca="1" si="58"/>
        <v>-20000</v>
      </c>
      <c r="G323" s="26">
        <f t="shared" ca="1" si="58"/>
        <v>-20000</v>
      </c>
      <c r="H323" s="26">
        <f t="shared" ca="1" si="58"/>
        <v>-20000</v>
      </c>
      <c r="I323" s="26">
        <f t="shared" ca="1" si="58"/>
        <v>-18000</v>
      </c>
      <c r="J323" s="26">
        <f t="shared" ca="1" si="58"/>
        <v>-18000</v>
      </c>
      <c r="K323" s="26">
        <f t="shared" ca="1" si="58"/>
        <v>-18000</v>
      </c>
      <c r="L323" s="26">
        <f t="shared" ca="1" si="58"/>
        <v>-16000</v>
      </c>
      <c r="M323" s="26">
        <f t="shared" ca="1" si="58"/>
        <v>-16000</v>
      </c>
      <c r="N323" s="26">
        <f t="shared" ca="1" si="58"/>
        <v>-16000</v>
      </c>
      <c r="O323" s="26">
        <f t="shared" ca="1" si="58"/>
        <v>-14000</v>
      </c>
      <c r="P323" s="26">
        <f t="shared" ca="1" si="58"/>
        <v>-14000</v>
      </c>
      <c r="Q323" s="26">
        <f t="shared" ca="1" si="58"/>
        <v>-14000</v>
      </c>
      <c r="R323" s="26">
        <f t="shared" ca="1" si="58"/>
        <v>-12000</v>
      </c>
      <c r="S323" s="26">
        <f t="shared" ca="1" si="58"/>
        <v>-12000</v>
      </c>
      <c r="T323" s="26">
        <f t="shared" ca="1" si="58"/>
        <v>-12000</v>
      </c>
      <c r="U323" s="26">
        <f t="shared" ca="1" si="58"/>
        <v>-10000</v>
      </c>
      <c r="V323" s="26">
        <f t="shared" ca="1" si="58"/>
        <v>-10000</v>
      </c>
      <c r="W323" s="26">
        <f t="shared" ca="1" si="58"/>
        <v>-10000</v>
      </c>
      <c r="X323" s="26">
        <f t="shared" ca="1" si="58"/>
        <v>-10000</v>
      </c>
      <c r="Y323" s="26">
        <f t="shared" ca="1" si="58"/>
        <v>-10000</v>
      </c>
      <c r="Z323" s="27"/>
      <c r="AA323" s="28"/>
    </row>
    <row r="324" spans="1:27" s="3" customFormat="1" ht="14">
      <c r="A324" s="24" t="s">
        <v>24</v>
      </c>
      <c r="B324" s="26">
        <f ca="1">Konten!C13+B319</f>
        <v>78129.539954757012</v>
      </c>
      <c r="C324" s="26">
        <f t="shared" ref="C324:Y324" ca="1" si="59">B324+C319</f>
        <v>73804.238661984244</v>
      </c>
      <c r="D324" s="26">
        <f t="shared" ca="1" si="59"/>
        <v>63940.869016181408</v>
      </c>
      <c r="E324" s="26">
        <f t="shared" ca="1" si="59"/>
        <v>65834.184779913747</v>
      </c>
      <c r="F324" s="26">
        <f t="shared" ca="1" si="59"/>
        <v>49086.529125462846</v>
      </c>
      <c r="G324" s="26">
        <f t="shared" ca="1" si="59"/>
        <v>44481.990201271627</v>
      </c>
      <c r="H324" s="26">
        <f t="shared" ca="1" si="59"/>
        <v>33635.46644191505</v>
      </c>
      <c r="I324" s="26">
        <f t="shared" ca="1" si="59"/>
        <v>34909.979640900623</v>
      </c>
      <c r="J324" s="26">
        <f t="shared" ca="1" si="59"/>
        <v>27921.791606002356</v>
      </c>
      <c r="K324" s="26">
        <f t="shared" ca="1" si="59"/>
        <v>45292.297930893939</v>
      </c>
      <c r="L324" s="26">
        <f t="shared" ca="1" si="59"/>
        <v>60691.731345516266</v>
      </c>
      <c r="M324" s="26">
        <f t="shared" ca="1" si="59"/>
        <v>57718.141044127799</v>
      </c>
      <c r="N324" s="26">
        <f t="shared" ca="1" si="59"/>
        <v>80919.517515628831</v>
      </c>
      <c r="O324" s="26">
        <f t="shared" ca="1" si="59"/>
        <v>59425.24996345042</v>
      </c>
      <c r="P324" s="26">
        <f t="shared" ca="1" si="59"/>
        <v>56098.447781896466</v>
      </c>
      <c r="Q324" s="26">
        <f t="shared" ca="1" si="59"/>
        <v>39104.484648462269</v>
      </c>
      <c r="R324" s="26">
        <f t="shared" ca="1" si="59"/>
        <v>31965.171513648806</v>
      </c>
      <c r="S324" s="26">
        <f t="shared" ca="1" si="59"/>
        <v>-7470.0040847371711</v>
      </c>
      <c r="T324" s="26">
        <f t="shared" ca="1" si="59"/>
        <v>14137.955207789753</v>
      </c>
      <c r="U324" s="26">
        <f t="shared" ca="1" si="59"/>
        <v>27275.886169693069</v>
      </c>
      <c r="V324" s="26">
        <f t="shared" ca="1" si="59"/>
        <v>33723.984392156621</v>
      </c>
      <c r="W324" s="26">
        <f t="shared" ca="1" si="59"/>
        <v>45459.791192162738</v>
      </c>
      <c r="X324" s="26">
        <f t="shared" ca="1" si="59"/>
        <v>32600.30105362818</v>
      </c>
      <c r="Y324" s="26">
        <f t="shared" ca="1" si="59"/>
        <v>14007.441391979293</v>
      </c>
      <c r="Z324" s="27"/>
      <c r="AA324" s="28"/>
    </row>
    <row r="325" spans="1:27" s="3" customFormat="1" ht="15" thickBot="1">
      <c r="A325" s="33" t="s">
        <v>10</v>
      </c>
      <c r="B325" s="34">
        <f ca="1">B324-B323</f>
        <v>102129.53995475701</v>
      </c>
      <c r="C325" s="34">
        <f t="shared" ref="C325:Y325" ca="1" si="60">C324-C323</f>
        <v>95804.238661984244</v>
      </c>
      <c r="D325" s="34">
        <f t="shared" ca="1" si="60"/>
        <v>85940.869016181416</v>
      </c>
      <c r="E325" s="34">
        <f t="shared" ca="1" si="60"/>
        <v>87834.184779913747</v>
      </c>
      <c r="F325" s="34">
        <f t="shared" ca="1" si="60"/>
        <v>69086.529125462839</v>
      </c>
      <c r="G325" s="34">
        <f t="shared" ca="1" si="60"/>
        <v>64481.990201271627</v>
      </c>
      <c r="H325" s="34">
        <f t="shared" ca="1" si="60"/>
        <v>53635.46644191505</v>
      </c>
      <c r="I325" s="34">
        <f t="shared" ca="1" si="60"/>
        <v>52909.979640900623</v>
      </c>
      <c r="J325" s="34">
        <f t="shared" ca="1" si="60"/>
        <v>45921.791606002356</v>
      </c>
      <c r="K325" s="34">
        <f t="shared" ca="1" si="60"/>
        <v>63292.297930893939</v>
      </c>
      <c r="L325" s="34">
        <f t="shared" ca="1" si="60"/>
        <v>76691.731345516266</v>
      </c>
      <c r="M325" s="34">
        <f t="shared" ca="1" si="60"/>
        <v>73718.141044127799</v>
      </c>
      <c r="N325" s="34">
        <f t="shared" ca="1" si="60"/>
        <v>96919.517515628831</v>
      </c>
      <c r="O325" s="34">
        <f t="shared" ca="1" si="60"/>
        <v>73425.24996345042</v>
      </c>
      <c r="P325" s="34">
        <f t="shared" ca="1" si="60"/>
        <v>70098.447781896466</v>
      </c>
      <c r="Q325" s="34">
        <f t="shared" ca="1" si="60"/>
        <v>53104.484648462269</v>
      </c>
      <c r="R325" s="34">
        <f t="shared" ca="1" si="60"/>
        <v>43965.171513648806</v>
      </c>
      <c r="S325" s="34">
        <f t="shared" ca="1" si="60"/>
        <v>4529.9959152628289</v>
      </c>
      <c r="T325" s="34">
        <f t="shared" ca="1" si="60"/>
        <v>26137.955207789753</v>
      </c>
      <c r="U325" s="34">
        <f t="shared" ca="1" si="60"/>
        <v>37275.886169693069</v>
      </c>
      <c r="V325" s="34">
        <f t="shared" ca="1" si="60"/>
        <v>43723.984392156621</v>
      </c>
      <c r="W325" s="34">
        <f t="shared" ca="1" si="60"/>
        <v>55459.791192162738</v>
      </c>
      <c r="X325" s="34">
        <f t="shared" ca="1" si="60"/>
        <v>42600.30105362818</v>
      </c>
      <c r="Y325" s="34">
        <f t="shared" ca="1" si="60"/>
        <v>24007.441391979293</v>
      </c>
      <c r="Z325" s="39"/>
      <c r="AA325" s="36"/>
    </row>
    <row r="326" spans="1:27" s="3" customFormat="1" ht="17" thickTop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1"/>
      <c r="Y326" s="1"/>
      <c r="Z326" s="1"/>
      <c r="AA326" s="1"/>
    </row>
    <row r="327" spans="1:27" s="3" customForma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1"/>
      <c r="Y327" s="1"/>
      <c r="Z327" s="1"/>
      <c r="AA327" s="1"/>
    </row>
    <row r="330" spans="1:27" s="3" customFormat="1">
      <c r="A330" s="11"/>
      <c r="D330" s="7"/>
      <c r="E330" s="7"/>
      <c r="F330" s="7"/>
      <c r="G330" s="7"/>
      <c r="H330" s="7"/>
      <c r="L330" s="7"/>
      <c r="M330" s="7"/>
      <c r="N330" s="7"/>
      <c r="P330" s="7"/>
      <c r="Q330" s="7"/>
      <c r="R330" s="7"/>
      <c r="S330" s="7"/>
      <c r="T330" s="7"/>
      <c r="U330" s="7"/>
      <c r="V330" s="7"/>
      <c r="W330" s="7"/>
      <c r="X330" s="1"/>
      <c r="Y330" s="1"/>
      <c r="Z330" s="1"/>
      <c r="AA330" s="1"/>
    </row>
    <row r="334" spans="1:27" s="3" customFormat="1">
      <c r="A334" s="9"/>
      <c r="B334" s="9"/>
      <c r="C334" s="9"/>
      <c r="D334" s="9"/>
      <c r="E334" s="9"/>
      <c r="F334" s="9"/>
      <c r="G334" s="9"/>
      <c r="H334" s="7"/>
      <c r="K334" s="7"/>
      <c r="L334" s="7"/>
      <c r="M334" s="7"/>
      <c r="N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7" s="3" customFormat="1">
      <c r="A335"/>
      <c r="B335"/>
      <c r="C335"/>
      <c r="D335"/>
      <c r="E335"/>
      <c r="F335"/>
      <c r="G335"/>
      <c r="H335" s="5"/>
      <c r="K335" s="5"/>
      <c r="L335" s="5"/>
      <c r="M335" s="5"/>
      <c r="N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7" s="3" customFormat="1">
      <c r="A336"/>
      <c r="B336"/>
      <c r="C336"/>
      <c r="D336"/>
      <c r="E336"/>
      <c r="F336"/>
      <c r="G336"/>
      <c r="H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s="3" customFormat="1">
      <c r="A337"/>
      <c r="B337"/>
      <c r="C337"/>
      <c r="D337"/>
      <c r="E337"/>
      <c r="F337"/>
      <c r="G337"/>
      <c r="H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s="3" customFormat="1">
      <c r="A338"/>
      <c r="B338"/>
      <c r="C338"/>
      <c r="D338"/>
      <c r="E338"/>
      <c r="F338"/>
      <c r="G338"/>
      <c r="H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s="3" customFormat="1">
      <c r="A339"/>
      <c r="B339"/>
      <c r="C339"/>
      <c r="D339"/>
      <c r="E339"/>
      <c r="F339"/>
      <c r="G339"/>
      <c r="H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s="3" customFormat="1">
      <c r="A340"/>
      <c r="B340"/>
      <c r="C340"/>
      <c r="D340"/>
      <c r="E340"/>
      <c r="F340"/>
      <c r="G340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s="3" customFormat="1">
      <c r="A341"/>
      <c r="B341"/>
      <c r="C341"/>
      <c r="D341"/>
      <c r="E341"/>
      <c r="F341"/>
      <c r="G34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s="3" customFormat="1">
      <c r="A342"/>
      <c r="B342"/>
      <c r="C342"/>
      <c r="D342"/>
      <c r="E342"/>
      <c r="F342"/>
      <c r="G342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s="3" customFormat="1">
      <c r="A343"/>
      <c r="B343"/>
      <c r="C343"/>
      <c r="D343"/>
      <c r="E343"/>
      <c r="F343"/>
      <c r="G34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s="3" customFormat="1">
      <c r="A344"/>
      <c r="B344"/>
      <c r="C344"/>
      <c r="D344"/>
      <c r="E344"/>
      <c r="F344"/>
      <c r="G34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s="3" customFormat="1">
      <c r="A345"/>
      <c r="B345"/>
      <c r="C345"/>
      <c r="D345"/>
      <c r="E345"/>
      <c r="F345"/>
      <c r="G34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</sheetData>
  <sheetProtection sheet="1" objects="1" scenarios="1"/>
  <conditionalFormatting sqref="AB76">
    <cfRule type="cellIs" dxfId="10" priority="11" operator="notEqual">
      <formula>0</formula>
    </cfRule>
  </conditionalFormatting>
  <conditionalFormatting sqref="AB150">
    <cfRule type="cellIs" dxfId="9" priority="5" operator="notEqual">
      <formula>0</formula>
    </cfRule>
  </conditionalFormatting>
  <conditionalFormatting sqref="AB157">
    <cfRule type="cellIs" dxfId="8" priority="4" operator="notEqual">
      <formula>0</formula>
    </cfRule>
  </conditionalFormatting>
  <conditionalFormatting sqref="AB231">
    <cfRule type="cellIs" dxfId="7" priority="3" operator="notEqual">
      <formula>0</formula>
    </cfRule>
  </conditionalFormatting>
  <conditionalFormatting sqref="AB305">
    <cfRule type="cellIs" dxfId="6" priority="2" operator="notEqual">
      <formula>0</formula>
    </cfRule>
  </conditionalFormatting>
  <conditionalFormatting sqref="AB311">
    <cfRule type="cellIs" dxfId="5" priority="1" operator="notEqual">
      <formula>0</formula>
    </cfRule>
  </conditionalFormatting>
  <printOptions gridLines="1" gridLinesSet="0"/>
  <pageMargins left="0.55118110236220474" right="0.31496062992125984" top="0.35433070866141736" bottom="0.31496062992125984" header="0.15748031496062992" footer="0.15748031496062992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4203-1780-DC49-BF82-B355A5CE3D7A}">
  <sheetPr>
    <tabColor rgb="FF76F112"/>
  </sheetPr>
  <dimension ref="A1:K7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4"/>
  <cols>
    <col min="1" max="2" width="29.7109375" style="41" customWidth="1"/>
    <col min="3" max="3" width="11.28515625" style="10" customWidth="1"/>
    <col min="4" max="4" width="17" style="10" bestFit="1" customWidth="1"/>
    <col min="5" max="5" width="13.140625" style="10" bestFit="1" customWidth="1"/>
    <col min="6" max="6" width="11.140625" style="10" bestFit="1" customWidth="1"/>
    <col min="7" max="7" width="11.28515625" style="10" customWidth="1"/>
    <col min="8" max="8" width="11.140625" style="10" customWidth="1"/>
    <col min="9" max="9" width="10" style="10" bestFit="1" customWidth="1"/>
    <col min="10" max="10" width="11.85546875" style="10" bestFit="1" customWidth="1"/>
    <col min="11" max="11" width="10" style="10" bestFit="1" customWidth="1"/>
    <col min="12" max="16384" width="10.7109375" style="10"/>
  </cols>
  <sheetData>
    <row r="1" spans="1:11" ht="30">
      <c r="A1" s="91" t="s">
        <v>19</v>
      </c>
      <c r="B1" s="91" t="s">
        <v>44</v>
      </c>
      <c r="C1" s="91" t="str">
        <f>AUX!B12</f>
        <v>Rhythmus</v>
      </c>
      <c r="D1" s="92" t="s">
        <v>5</v>
      </c>
      <c r="E1" s="93" t="s">
        <v>21</v>
      </c>
      <c r="F1" s="98" t="s">
        <v>20</v>
      </c>
      <c r="G1" s="93" t="s">
        <v>85</v>
      </c>
      <c r="H1" s="94" t="s">
        <v>78</v>
      </c>
      <c r="I1" s="95" t="str">
        <f>AUX!C12</f>
        <v>Periodizität</v>
      </c>
      <c r="J1" s="95" t="s">
        <v>18</v>
      </c>
      <c r="K1" s="115" t="s">
        <v>83</v>
      </c>
    </row>
    <row r="2" spans="1:11" ht="15">
      <c r="A2" s="56" t="s">
        <v>29</v>
      </c>
      <c r="B2" s="56"/>
      <c r="C2" s="57" t="s">
        <v>1</v>
      </c>
      <c r="D2" s="58">
        <v>100</v>
      </c>
      <c r="E2" s="59">
        <v>43780</v>
      </c>
      <c r="F2" s="99">
        <f t="shared" ref="F2:F33" si="0">IF(A2&lt;&gt;"",ULTIMO,"")</f>
        <v>72686</v>
      </c>
      <c r="G2" s="105" t="str">
        <f t="shared" ref="G2:G33" si="1">IF(A2&lt;&gt;"",IF(AUX_VAT_BALANCED_RATE=YES,"",MAX(AUX_VAT_FOR_PURCHASES)),"")</f>
        <v/>
      </c>
      <c r="H2" s="90">
        <f t="shared" ref="H2:H33" ca="1" si="2">IF(E2&lt;&gt;"",IF(E2&gt;=TODAY(),E2,EDATE(E2,(INT(DATEDIF(E2,TODAY()-1,"m")/I2)+1)*I2)),"")</f>
        <v>44054</v>
      </c>
      <c r="I2" s="84">
        <f>IFERROR(VLOOKUP(C2,AUX!$B$13:$C$17,2,FALSE),"")</f>
        <v>3</v>
      </c>
      <c r="J2" s="40">
        <f t="shared" ref="J2:J33" si="3">IF(E2&lt;&gt;"",EOMONTH(E2,-1)+1,"")</f>
        <v>43770</v>
      </c>
      <c r="K2" s="114" t="str">
        <f>IFERROR(D2/(1+G2)*G2,"")</f>
        <v/>
      </c>
    </row>
    <row r="3" spans="1:11" ht="15">
      <c r="A3" s="56" t="s">
        <v>32</v>
      </c>
      <c r="B3" s="56"/>
      <c r="C3" s="57" t="s">
        <v>0</v>
      </c>
      <c r="D3" s="58">
        <v>30</v>
      </c>
      <c r="E3" s="59">
        <v>43922</v>
      </c>
      <c r="F3" s="99">
        <f t="shared" si="0"/>
        <v>72686</v>
      </c>
      <c r="G3" s="105" t="str">
        <f t="shared" si="1"/>
        <v/>
      </c>
      <c r="H3" s="90">
        <f t="shared" ca="1" si="2"/>
        <v>44013</v>
      </c>
      <c r="I3" s="84">
        <f>IFERROR(VLOOKUP(C3,AUX!$B$13:$C$17,2,FALSE),"")</f>
        <v>1</v>
      </c>
      <c r="J3" s="40">
        <f t="shared" si="3"/>
        <v>43922</v>
      </c>
      <c r="K3" s="116" t="str">
        <f t="shared" ref="K3:K66" si="4">IFERROR(D3/(1+G3)*G3,"")</f>
        <v/>
      </c>
    </row>
    <row r="4" spans="1:11" ht="15">
      <c r="A4" s="56" t="s">
        <v>30</v>
      </c>
      <c r="B4" s="56"/>
      <c r="C4" s="57" t="s">
        <v>2</v>
      </c>
      <c r="D4" s="58">
        <v>50</v>
      </c>
      <c r="E4" s="59">
        <v>43868</v>
      </c>
      <c r="F4" s="99">
        <f t="shared" si="0"/>
        <v>72686</v>
      </c>
      <c r="G4" s="105" t="str">
        <f t="shared" si="1"/>
        <v/>
      </c>
      <c r="H4" s="90">
        <f t="shared" ca="1" si="2"/>
        <v>44234</v>
      </c>
      <c r="I4" s="84">
        <f>IFERROR(VLOOKUP(C4,AUX!$B$13:$C$17,2,FALSE),"")</f>
        <v>12</v>
      </c>
      <c r="J4" s="40">
        <f t="shared" si="3"/>
        <v>43862</v>
      </c>
      <c r="K4" s="116" t="str">
        <f t="shared" si="4"/>
        <v/>
      </c>
    </row>
    <row r="5" spans="1:11" ht="15">
      <c r="A5" s="56" t="s">
        <v>33</v>
      </c>
      <c r="B5" s="56"/>
      <c r="C5" s="57" t="s">
        <v>0</v>
      </c>
      <c r="D5" s="58">
        <v>200</v>
      </c>
      <c r="E5" s="59">
        <v>43983</v>
      </c>
      <c r="F5" s="99">
        <f t="shared" si="0"/>
        <v>72686</v>
      </c>
      <c r="G5" s="105" t="str">
        <f t="shared" si="1"/>
        <v/>
      </c>
      <c r="H5" s="90">
        <f t="shared" ca="1" si="2"/>
        <v>44013</v>
      </c>
      <c r="I5" s="84">
        <f>IFERROR(VLOOKUP(C5,AUX!$B$13:$C$17,2,FALSE),"")</f>
        <v>1</v>
      </c>
      <c r="J5" s="40">
        <f t="shared" si="3"/>
        <v>43983</v>
      </c>
      <c r="K5" s="116" t="str">
        <f t="shared" si="4"/>
        <v/>
      </c>
    </row>
    <row r="6" spans="1:11" ht="15">
      <c r="A6" s="56" t="s">
        <v>71</v>
      </c>
      <c r="B6" s="56"/>
      <c r="C6" s="57" t="s">
        <v>0</v>
      </c>
      <c r="D6" s="58">
        <v>47300</v>
      </c>
      <c r="E6" s="59">
        <v>43946</v>
      </c>
      <c r="F6" s="99">
        <f t="shared" ref="F6:F19" si="5">IF(A6&lt;&gt;"",ULTIMO,"")</f>
        <v>72686</v>
      </c>
      <c r="G6" s="105">
        <v>0</v>
      </c>
      <c r="H6" s="90">
        <f t="shared" ca="1" si="2"/>
        <v>44007</v>
      </c>
      <c r="I6" s="84">
        <f>IFERROR(VLOOKUP(C6,AUX!$B$13:$C$17,2,FALSE),"")</f>
        <v>1</v>
      </c>
      <c r="J6" s="40">
        <f t="shared" si="3"/>
        <v>43922</v>
      </c>
      <c r="K6" s="116">
        <f t="shared" si="4"/>
        <v>0</v>
      </c>
    </row>
    <row r="7" spans="1:11" ht="15">
      <c r="A7" s="56" t="s">
        <v>72</v>
      </c>
      <c r="B7" s="56"/>
      <c r="C7" s="57" t="s">
        <v>0</v>
      </c>
      <c r="D7" s="58">
        <v>12000</v>
      </c>
      <c r="E7" s="59">
        <v>44007</v>
      </c>
      <c r="F7" s="99">
        <f t="shared" si="5"/>
        <v>72686</v>
      </c>
      <c r="G7" s="105">
        <v>0</v>
      </c>
      <c r="H7" s="90">
        <f t="shared" ca="1" si="2"/>
        <v>44007</v>
      </c>
      <c r="I7" s="84">
        <f>IFERROR(VLOOKUP(C7,AUX!$B$13:$C$17,2,FALSE),"")</f>
        <v>1</v>
      </c>
      <c r="J7" s="40">
        <f t="shared" si="3"/>
        <v>43983</v>
      </c>
      <c r="K7" s="116">
        <f t="shared" si="4"/>
        <v>0</v>
      </c>
    </row>
    <row r="8" spans="1:11" ht="15">
      <c r="A8" s="56" t="s">
        <v>3</v>
      </c>
      <c r="B8" s="56"/>
      <c r="C8" s="57" t="s">
        <v>0</v>
      </c>
      <c r="D8" s="58">
        <v>400</v>
      </c>
      <c r="E8" s="59">
        <v>43891</v>
      </c>
      <c r="F8" s="99">
        <f t="shared" si="5"/>
        <v>72686</v>
      </c>
      <c r="G8" s="105" t="str">
        <f t="shared" si="1"/>
        <v/>
      </c>
      <c r="H8" s="90">
        <f t="shared" ca="1" si="2"/>
        <v>44013</v>
      </c>
      <c r="I8" s="84">
        <f>IFERROR(VLOOKUP(C8,AUX!$B$13:$C$17,2,FALSE),"")</f>
        <v>1</v>
      </c>
      <c r="J8" s="40">
        <f t="shared" si="3"/>
        <v>43891</v>
      </c>
      <c r="K8" s="116" t="str">
        <f t="shared" si="4"/>
        <v/>
      </c>
    </row>
    <row r="9" spans="1:11" ht="15">
      <c r="A9" s="56" t="s">
        <v>34</v>
      </c>
      <c r="B9" s="56"/>
      <c r="C9" s="57" t="s">
        <v>0</v>
      </c>
      <c r="D9" s="58">
        <v>500</v>
      </c>
      <c r="E9" s="59">
        <v>43922</v>
      </c>
      <c r="F9" s="99">
        <f t="shared" si="5"/>
        <v>72686</v>
      </c>
      <c r="G9" s="105" t="str">
        <f t="shared" si="1"/>
        <v/>
      </c>
      <c r="H9" s="90">
        <f t="shared" ca="1" si="2"/>
        <v>44013</v>
      </c>
      <c r="I9" s="84">
        <f>IFERROR(VLOOKUP(C9,AUX!$B$13:$C$17,2,FALSE),"")</f>
        <v>1</v>
      </c>
      <c r="J9" s="40">
        <f t="shared" si="3"/>
        <v>43922</v>
      </c>
      <c r="K9" s="116" t="str">
        <f t="shared" si="4"/>
        <v/>
      </c>
    </row>
    <row r="10" spans="1:11" ht="15">
      <c r="A10" s="56" t="s">
        <v>35</v>
      </c>
      <c r="B10" s="56"/>
      <c r="C10" s="57" t="s">
        <v>0</v>
      </c>
      <c r="D10" s="58">
        <v>800</v>
      </c>
      <c r="E10" s="59">
        <v>43952</v>
      </c>
      <c r="F10" s="99">
        <f t="shared" si="5"/>
        <v>72686</v>
      </c>
      <c r="G10" s="105" t="str">
        <f t="shared" si="1"/>
        <v/>
      </c>
      <c r="H10" s="90">
        <f t="shared" ca="1" si="2"/>
        <v>44013</v>
      </c>
      <c r="I10" s="84">
        <f>IFERROR(VLOOKUP(C10,AUX!$B$13:$C$17,2,FALSE),"")</f>
        <v>1</v>
      </c>
      <c r="J10" s="40">
        <f t="shared" si="3"/>
        <v>43952</v>
      </c>
      <c r="K10" s="116" t="str">
        <f t="shared" si="4"/>
        <v/>
      </c>
    </row>
    <row r="11" spans="1:11" ht="15">
      <c r="A11" s="56" t="s">
        <v>36</v>
      </c>
      <c r="B11" s="56"/>
      <c r="C11" s="57" t="s">
        <v>0</v>
      </c>
      <c r="D11" s="58">
        <v>200</v>
      </c>
      <c r="E11" s="59">
        <v>43952</v>
      </c>
      <c r="F11" s="99">
        <f t="shared" si="5"/>
        <v>72686</v>
      </c>
      <c r="G11" s="105" t="str">
        <f t="shared" si="1"/>
        <v/>
      </c>
      <c r="H11" s="90">
        <f t="shared" ca="1" si="2"/>
        <v>44013</v>
      </c>
      <c r="I11" s="84">
        <f>IFERROR(VLOOKUP(C11,AUX!$B$13:$C$17,2,FALSE),"")</f>
        <v>1</v>
      </c>
      <c r="J11" s="40">
        <f t="shared" si="3"/>
        <v>43952</v>
      </c>
      <c r="K11" s="116" t="str">
        <f t="shared" si="4"/>
        <v/>
      </c>
    </row>
    <row r="12" spans="1:11" ht="15">
      <c r="A12" s="56" t="s">
        <v>37</v>
      </c>
      <c r="B12" s="89"/>
      <c r="C12" s="57" t="s">
        <v>2</v>
      </c>
      <c r="D12" s="58">
        <v>1000</v>
      </c>
      <c r="E12" s="59">
        <v>44075</v>
      </c>
      <c r="F12" s="99">
        <f t="shared" si="5"/>
        <v>72686</v>
      </c>
      <c r="G12" s="105" t="str">
        <f t="shared" si="1"/>
        <v/>
      </c>
      <c r="H12" s="90">
        <f t="shared" ca="1" si="2"/>
        <v>44075</v>
      </c>
      <c r="I12" s="84">
        <f>IFERROR(VLOOKUP(C12,AUX!$B$13:$C$17,2,FALSE),"")</f>
        <v>12</v>
      </c>
      <c r="J12" s="40">
        <f t="shared" si="3"/>
        <v>44075</v>
      </c>
      <c r="K12" s="116" t="str">
        <f t="shared" si="4"/>
        <v/>
      </c>
    </row>
    <row r="13" spans="1:11" ht="15">
      <c r="A13" s="56" t="s">
        <v>38</v>
      </c>
      <c r="B13" s="56"/>
      <c r="C13" s="57" t="s">
        <v>16</v>
      </c>
      <c r="D13" s="58">
        <v>200</v>
      </c>
      <c r="E13" s="59">
        <v>43952</v>
      </c>
      <c r="F13" s="99">
        <f t="shared" si="5"/>
        <v>72686</v>
      </c>
      <c r="G13" s="105" t="str">
        <f t="shared" si="1"/>
        <v/>
      </c>
      <c r="H13" s="90">
        <f t="shared" ca="1" si="2"/>
        <v>44013</v>
      </c>
      <c r="I13" s="84">
        <f>IFERROR(VLOOKUP(C13,AUX!$B$13:$C$17,2,FALSE),"")</f>
        <v>2</v>
      </c>
      <c r="J13" s="40">
        <f t="shared" si="3"/>
        <v>43952</v>
      </c>
      <c r="K13" s="116" t="str">
        <f t="shared" si="4"/>
        <v/>
      </c>
    </row>
    <row r="14" spans="1:11" ht="15">
      <c r="A14" s="56" t="s">
        <v>61</v>
      </c>
      <c r="B14" s="56" t="s">
        <v>39</v>
      </c>
      <c r="C14" s="57" t="s">
        <v>0</v>
      </c>
      <c r="D14" s="58">
        <v>500</v>
      </c>
      <c r="E14" s="59">
        <v>43922</v>
      </c>
      <c r="F14" s="99">
        <f t="shared" si="5"/>
        <v>72686</v>
      </c>
      <c r="G14" s="105" t="str">
        <f t="shared" si="1"/>
        <v/>
      </c>
      <c r="H14" s="90">
        <f t="shared" ca="1" si="2"/>
        <v>44013</v>
      </c>
      <c r="I14" s="84">
        <f>IFERROR(VLOOKUP(C14,AUX!$B$13:$C$17,2,FALSE),"")</f>
        <v>1</v>
      </c>
      <c r="J14" s="40">
        <f t="shared" si="3"/>
        <v>43922</v>
      </c>
      <c r="K14" s="116" t="str">
        <f t="shared" si="4"/>
        <v/>
      </c>
    </row>
    <row r="15" spans="1:11" ht="15">
      <c r="A15" s="56" t="s">
        <v>40</v>
      </c>
      <c r="B15" s="56"/>
      <c r="C15" s="57" t="s">
        <v>0</v>
      </c>
      <c r="D15" s="58">
        <v>150</v>
      </c>
      <c r="E15" s="59">
        <v>43831</v>
      </c>
      <c r="F15" s="99">
        <f t="shared" si="5"/>
        <v>72686</v>
      </c>
      <c r="G15" s="105" t="str">
        <f t="shared" si="1"/>
        <v/>
      </c>
      <c r="H15" s="90">
        <f t="shared" ca="1" si="2"/>
        <v>44013</v>
      </c>
      <c r="I15" s="84">
        <f>IFERROR(VLOOKUP(C15,AUX!$B$13:$C$17,2,FALSE),"")</f>
        <v>1</v>
      </c>
      <c r="J15" s="40">
        <f t="shared" si="3"/>
        <v>43831</v>
      </c>
      <c r="K15" s="116" t="str">
        <f t="shared" si="4"/>
        <v/>
      </c>
    </row>
    <row r="16" spans="1:11" ht="15">
      <c r="A16" s="56" t="s">
        <v>62</v>
      </c>
      <c r="B16" s="56"/>
      <c r="C16" s="57" t="s">
        <v>0</v>
      </c>
      <c r="D16" s="58">
        <v>80</v>
      </c>
      <c r="E16" s="59">
        <v>43891</v>
      </c>
      <c r="F16" s="99">
        <f t="shared" si="5"/>
        <v>72686</v>
      </c>
      <c r="G16" s="105" t="str">
        <f t="shared" si="1"/>
        <v/>
      </c>
      <c r="H16" s="90">
        <f t="shared" ca="1" si="2"/>
        <v>44013</v>
      </c>
      <c r="I16" s="84">
        <f>IFERROR(VLOOKUP(C16,AUX!$B$13:$C$17,2,FALSE),"")</f>
        <v>1</v>
      </c>
      <c r="J16" s="40">
        <f t="shared" si="3"/>
        <v>43891</v>
      </c>
      <c r="K16" s="116" t="str">
        <f t="shared" si="4"/>
        <v/>
      </c>
    </row>
    <row r="17" spans="1:11" ht="15">
      <c r="A17" s="56" t="s">
        <v>43</v>
      </c>
      <c r="B17" s="56"/>
      <c r="C17" s="57" t="s">
        <v>2</v>
      </c>
      <c r="D17" s="58">
        <v>1500</v>
      </c>
      <c r="E17" s="59">
        <v>44197</v>
      </c>
      <c r="F17" s="99">
        <f t="shared" si="5"/>
        <v>72686</v>
      </c>
      <c r="G17" s="105" t="str">
        <f t="shared" si="1"/>
        <v/>
      </c>
      <c r="H17" s="90">
        <f t="shared" ca="1" si="2"/>
        <v>44197</v>
      </c>
      <c r="I17" s="84">
        <f>IFERROR(VLOOKUP(C17,AUX!$B$13:$C$17,2,FALSE),"")</f>
        <v>12</v>
      </c>
      <c r="J17" s="40">
        <f t="shared" si="3"/>
        <v>44197</v>
      </c>
      <c r="K17" s="116" t="str">
        <f t="shared" si="4"/>
        <v/>
      </c>
    </row>
    <row r="18" spans="1:11" ht="15">
      <c r="A18" s="56" t="s">
        <v>97</v>
      </c>
      <c r="B18" s="56"/>
      <c r="C18" s="57" t="s">
        <v>0</v>
      </c>
      <c r="D18" s="58">
        <v>7750</v>
      </c>
      <c r="E18" s="59">
        <v>43831</v>
      </c>
      <c r="F18" s="99">
        <f t="shared" si="5"/>
        <v>72686</v>
      </c>
      <c r="G18" s="105" t="str">
        <f t="shared" si="1"/>
        <v/>
      </c>
      <c r="H18" s="90">
        <f t="shared" ca="1" si="2"/>
        <v>44013</v>
      </c>
      <c r="I18" s="84">
        <f>IFERROR(VLOOKUP(C18,AUX!$B$13:$C$17,2,FALSE),"")</f>
        <v>1</v>
      </c>
      <c r="J18" s="40">
        <f t="shared" si="3"/>
        <v>43831</v>
      </c>
      <c r="K18" s="116" t="str">
        <f t="shared" si="4"/>
        <v/>
      </c>
    </row>
    <row r="19" spans="1:11" ht="15">
      <c r="A19" s="56" t="s">
        <v>98</v>
      </c>
      <c r="B19" s="56"/>
      <c r="C19" s="57" t="s">
        <v>0</v>
      </c>
      <c r="D19" s="58">
        <v>250</v>
      </c>
      <c r="E19" s="59">
        <v>43831</v>
      </c>
      <c r="F19" s="99">
        <f t="shared" si="5"/>
        <v>72686</v>
      </c>
      <c r="G19" s="105" t="str">
        <f t="shared" si="1"/>
        <v/>
      </c>
      <c r="H19" s="90">
        <f t="shared" ca="1" si="2"/>
        <v>44013</v>
      </c>
      <c r="I19" s="84">
        <f>IFERROR(VLOOKUP(C19,AUX!$B$13:$C$17,2,FALSE),"")</f>
        <v>1</v>
      </c>
      <c r="J19" s="40">
        <f t="shared" si="3"/>
        <v>43831</v>
      </c>
      <c r="K19" s="116" t="str">
        <f t="shared" si="4"/>
        <v/>
      </c>
    </row>
    <row r="20" spans="1:11" ht="15">
      <c r="A20" s="56" t="s">
        <v>41</v>
      </c>
      <c r="B20" s="56"/>
      <c r="C20" s="57" t="s">
        <v>2</v>
      </c>
      <c r="D20" s="58">
        <v>700</v>
      </c>
      <c r="E20" s="59">
        <v>44166</v>
      </c>
      <c r="F20" s="99">
        <f t="shared" ref="F20" si="6">IF(A20&lt;&gt;"",ULTIMO,"")</f>
        <v>72686</v>
      </c>
      <c r="G20" s="105" t="str">
        <f t="shared" si="1"/>
        <v/>
      </c>
      <c r="H20" s="90">
        <f t="shared" ca="1" si="2"/>
        <v>44166</v>
      </c>
      <c r="I20" s="84">
        <f>IFERROR(VLOOKUP(C20,AUX!$B$13:$C$17,2,FALSE),"")</f>
        <v>12</v>
      </c>
      <c r="J20" s="40">
        <f t="shared" si="3"/>
        <v>44166</v>
      </c>
      <c r="K20" s="116" t="str">
        <f t="shared" si="4"/>
        <v/>
      </c>
    </row>
    <row r="21" spans="1:11">
      <c r="A21" s="56"/>
      <c r="B21" s="56"/>
      <c r="C21" s="57"/>
      <c r="D21" s="58"/>
      <c r="E21" s="59"/>
      <c r="F21" s="99" t="str">
        <f t="shared" ref="F21" si="7">IF(A21&lt;&gt;"",ULTIMO,"")</f>
        <v/>
      </c>
      <c r="G21" s="105" t="str">
        <f t="shared" si="1"/>
        <v/>
      </c>
      <c r="H21" s="90" t="str">
        <f t="shared" ca="1" si="2"/>
        <v/>
      </c>
      <c r="I21" s="84" t="str">
        <f>IFERROR(VLOOKUP(C21,AUX!$B$13:$C$17,2,FALSE),"")</f>
        <v/>
      </c>
      <c r="J21" s="40" t="str">
        <f t="shared" si="3"/>
        <v/>
      </c>
      <c r="K21" s="116" t="str">
        <f t="shared" si="4"/>
        <v/>
      </c>
    </row>
    <row r="22" spans="1:11">
      <c r="A22" s="56"/>
      <c r="B22" s="56"/>
      <c r="C22" s="57"/>
      <c r="D22" s="58"/>
      <c r="E22" s="59"/>
      <c r="F22" s="99" t="str">
        <f t="shared" si="0"/>
        <v/>
      </c>
      <c r="G22" s="105" t="str">
        <f t="shared" si="1"/>
        <v/>
      </c>
      <c r="H22" s="90" t="str">
        <f t="shared" ca="1" si="2"/>
        <v/>
      </c>
      <c r="I22" s="84" t="str">
        <f>IFERROR(VLOOKUP(C22,AUX!$B$13:$C$17,2,FALSE),"")</f>
        <v/>
      </c>
      <c r="J22" s="40" t="str">
        <f t="shared" si="3"/>
        <v/>
      </c>
      <c r="K22" s="116" t="str">
        <f t="shared" si="4"/>
        <v/>
      </c>
    </row>
    <row r="23" spans="1:11">
      <c r="A23" s="56"/>
      <c r="B23" s="56"/>
      <c r="C23" s="57"/>
      <c r="D23" s="58"/>
      <c r="E23" s="59"/>
      <c r="F23" s="99" t="str">
        <f t="shared" si="0"/>
        <v/>
      </c>
      <c r="G23" s="105" t="str">
        <f t="shared" si="1"/>
        <v/>
      </c>
      <c r="H23" s="90" t="str">
        <f t="shared" ca="1" si="2"/>
        <v/>
      </c>
      <c r="I23" s="84" t="str">
        <f>IFERROR(VLOOKUP(C23,AUX!$B$13:$C$17,2,FALSE),"")</f>
        <v/>
      </c>
      <c r="J23" s="40" t="str">
        <f t="shared" si="3"/>
        <v/>
      </c>
      <c r="K23" s="116" t="str">
        <f t="shared" si="4"/>
        <v/>
      </c>
    </row>
    <row r="24" spans="1:11">
      <c r="A24" s="56"/>
      <c r="B24" s="56"/>
      <c r="C24" s="57"/>
      <c r="D24" s="58"/>
      <c r="E24" s="59"/>
      <c r="F24" s="99" t="str">
        <f t="shared" si="0"/>
        <v/>
      </c>
      <c r="G24" s="105" t="str">
        <f t="shared" si="1"/>
        <v/>
      </c>
      <c r="H24" s="90" t="str">
        <f t="shared" ca="1" si="2"/>
        <v/>
      </c>
      <c r="I24" s="84" t="str">
        <f>IFERROR(VLOOKUP(C24,AUX!$B$13:$C$17,2,FALSE),"")</f>
        <v/>
      </c>
      <c r="J24" s="40" t="str">
        <f t="shared" si="3"/>
        <v/>
      </c>
      <c r="K24" s="116" t="str">
        <f t="shared" si="4"/>
        <v/>
      </c>
    </row>
    <row r="25" spans="1:11">
      <c r="A25" s="56"/>
      <c r="B25" s="56"/>
      <c r="C25" s="57"/>
      <c r="D25" s="58"/>
      <c r="E25" s="59"/>
      <c r="F25" s="99" t="str">
        <f t="shared" si="0"/>
        <v/>
      </c>
      <c r="G25" s="105" t="str">
        <f t="shared" si="1"/>
        <v/>
      </c>
      <c r="H25" s="90" t="str">
        <f t="shared" ca="1" si="2"/>
        <v/>
      </c>
      <c r="I25" s="84" t="str">
        <f>IFERROR(VLOOKUP(C25,AUX!$B$13:$C$17,2,FALSE),"")</f>
        <v/>
      </c>
      <c r="J25" s="40" t="str">
        <f t="shared" si="3"/>
        <v/>
      </c>
      <c r="K25" s="116" t="str">
        <f t="shared" si="4"/>
        <v/>
      </c>
    </row>
    <row r="26" spans="1:11">
      <c r="A26" s="56"/>
      <c r="B26" s="56"/>
      <c r="C26" s="57"/>
      <c r="D26" s="58"/>
      <c r="E26" s="59"/>
      <c r="F26" s="99" t="str">
        <f t="shared" si="0"/>
        <v/>
      </c>
      <c r="G26" s="105" t="str">
        <f t="shared" si="1"/>
        <v/>
      </c>
      <c r="H26" s="90" t="str">
        <f t="shared" ca="1" si="2"/>
        <v/>
      </c>
      <c r="I26" s="84" t="str">
        <f>IFERROR(VLOOKUP(C26,AUX!$B$13:$C$17,2,FALSE),"")</f>
        <v/>
      </c>
      <c r="J26" s="40" t="str">
        <f t="shared" si="3"/>
        <v/>
      </c>
      <c r="K26" s="116" t="str">
        <f t="shared" si="4"/>
        <v/>
      </c>
    </row>
    <row r="27" spans="1:11">
      <c r="A27" s="56"/>
      <c r="B27" s="56"/>
      <c r="C27" s="57"/>
      <c r="D27" s="58"/>
      <c r="E27" s="59"/>
      <c r="F27" s="99" t="str">
        <f t="shared" si="0"/>
        <v/>
      </c>
      <c r="G27" s="105" t="str">
        <f t="shared" si="1"/>
        <v/>
      </c>
      <c r="H27" s="90" t="str">
        <f t="shared" ca="1" si="2"/>
        <v/>
      </c>
      <c r="I27" s="84" t="str">
        <f>IFERROR(VLOOKUP(C27,AUX!$B$13:$C$17,2,FALSE),"")</f>
        <v/>
      </c>
      <c r="J27" s="40" t="str">
        <f t="shared" si="3"/>
        <v/>
      </c>
      <c r="K27" s="116" t="str">
        <f t="shared" si="4"/>
        <v/>
      </c>
    </row>
    <row r="28" spans="1:11">
      <c r="A28" s="56"/>
      <c r="B28" s="56"/>
      <c r="C28" s="57"/>
      <c r="D28" s="58"/>
      <c r="E28" s="59"/>
      <c r="F28" s="99" t="str">
        <f t="shared" si="0"/>
        <v/>
      </c>
      <c r="G28" s="105" t="str">
        <f t="shared" si="1"/>
        <v/>
      </c>
      <c r="H28" s="90" t="str">
        <f t="shared" ca="1" si="2"/>
        <v/>
      </c>
      <c r="I28" s="84" t="str">
        <f>IFERROR(VLOOKUP(C28,AUX!$B$13:$C$17,2,FALSE),"")</f>
        <v/>
      </c>
      <c r="J28" s="40" t="str">
        <f t="shared" si="3"/>
        <v/>
      </c>
      <c r="K28" s="116" t="str">
        <f t="shared" si="4"/>
        <v/>
      </c>
    </row>
    <row r="29" spans="1:11">
      <c r="A29" s="56"/>
      <c r="B29" s="56"/>
      <c r="C29" s="57"/>
      <c r="D29" s="58"/>
      <c r="E29" s="59"/>
      <c r="F29" s="99" t="str">
        <f t="shared" si="0"/>
        <v/>
      </c>
      <c r="G29" s="105" t="str">
        <f t="shared" si="1"/>
        <v/>
      </c>
      <c r="H29" s="90" t="str">
        <f t="shared" ca="1" si="2"/>
        <v/>
      </c>
      <c r="I29" s="84" t="str">
        <f>IFERROR(VLOOKUP(C29,AUX!$B$13:$C$17,2,FALSE),"")</f>
        <v/>
      </c>
      <c r="J29" s="40" t="str">
        <f t="shared" si="3"/>
        <v/>
      </c>
      <c r="K29" s="116" t="str">
        <f t="shared" si="4"/>
        <v/>
      </c>
    </row>
    <row r="30" spans="1:11">
      <c r="A30" s="56"/>
      <c r="B30" s="56"/>
      <c r="C30" s="57"/>
      <c r="D30" s="58"/>
      <c r="E30" s="59"/>
      <c r="F30" s="99" t="str">
        <f t="shared" si="0"/>
        <v/>
      </c>
      <c r="G30" s="105" t="str">
        <f t="shared" si="1"/>
        <v/>
      </c>
      <c r="H30" s="90" t="str">
        <f t="shared" ca="1" si="2"/>
        <v/>
      </c>
      <c r="I30" s="84" t="str">
        <f>IFERROR(VLOOKUP(C30,AUX!$B$13:$C$17,2,FALSE),"")</f>
        <v/>
      </c>
      <c r="J30" s="40" t="str">
        <f t="shared" si="3"/>
        <v/>
      </c>
      <c r="K30" s="116" t="str">
        <f t="shared" si="4"/>
        <v/>
      </c>
    </row>
    <row r="31" spans="1:11">
      <c r="A31" s="56"/>
      <c r="B31" s="56"/>
      <c r="C31" s="60"/>
      <c r="D31" s="58" t="s">
        <v>45</v>
      </c>
      <c r="E31" s="59"/>
      <c r="F31" s="99" t="str">
        <f t="shared" si="0"/>
        <v/>
      </c>
      <c r="G31" s="105" t="str">
        <f t="shared" si="1"/>
        <v/>
      </c>
      <c r="H31" s="90" t="str">
        <f t="shared" ca="1" si="2"/>
        <v/>
      </c>
      <c r="I31" s="84" t="str">
        <f>IFERROR(VLOOKUP(C31,AUX!$B$13:$C$17,2,FALSE),"")</f>
        <v/>
      </c>
      <c r="J31" s="40" t="str">
        <f t="shared" si="3"/>
        <v/>
      </c>
      <c r="K31" s="116" t="str">
        <f t="shared" si="4"/>
        <v/>
      </c>
    </row>
    <row r="32" spans="1:11">
      <c r="A32" s="56"/>
      <c r="B32" s="56"/>
      <c r="C32" s="60"/>
      <c r="D32" s="58" t="s">
        <v>45</v>
      </c>
      <c r="E32" s="59"/>
      <c r="F32" s="99" t="str">
        <f t="shared" si="0"/>
        <v/>
      </c>
      <c r="G32" s="105" t="str">
        <f t="shared" si="1"/>
        <v/>
      </c>
      <c r="H32" s="90" t="str">
        <f t="shared" ca="1" si="2"/>
        <v/>
      </c>
      <c r="I32" s="84" t="str">
        <f>IFERROR(VLOOKUP(C32,AUX!$B$13:$C$17,2,FALSE),"")</f>
        <v/>
      </c>
      <c r="J32" s="40" t="str">
        <f t="shared" si="3"/>
        <v/>
      </c>
      <c r="K32" s="116" t="str">
        <f t="shared" si="4"/>
        <v/>
      </c>
    </row>
    <row r="33" spans="1:11">
      <c r="A33" s="56"/>
      <c r="B33" s="56"/>
      <c r="C33" s="60"/>
      <c r="D33" s="58" t="s">
        <v>45</v>
      </c>
      <c r="E33" s="59"/>
      <c r="F33" s="99" t="str">
        <f t="shared" si="0"/>
        <v/>
      </c>
      <c r="G33" s="105" t="str">
        <f t="shared" si="1"/>
        <v/>
      </c>
      <c r="H33" s="90" t="str">
        <f t="shared" ca="1" si="2"/>
        <v/>
      </c>
      <c r="I33" s="84" t="str">
        <f>IFERROR(VLOOKUP(C33,AUX!$B$13:$C$17,2,FALSE),"")</f>
        <v/>
      </c>
      <c r="J33" s="40" t="str">
        <f t="shared" si="3"/>
        <v/>
      </c>
      <c r="K33" s="116" t="str">
        <f t="shared" si="4"/>
        <v/>
      </c>
    </row>
    <row r="34" spans="1:11">
      <c r="A34" s="56"/>
      <c r="B34" s="56"/>
      <c r="C34" s="60"/>
      <c r="D34" s="58" t="s">
        <v>45</v>
      </c>
      <c r="E34" s="59"/>
      <c r="F34" s="99" t="str">
        <f t="shared" ref="F34:F64" si="8">IF(A34&lt;&gt;"",ULTIMO,"")</f>
        <v/>
      </c>
      <c r="G34" s="105" t="str">
        <f t="shared" ref="G34:G64" si="9">IF(A34&lt;&gt;"",IF(AUX_VAT_BALANCED_RATE=YES,"",MAX(AUX_VAT_FOR_PURCHASES)),"")</f>
        <v/>
      </c>
      <c r="H34" s="90" t="str">
        <f t="shared" ref="H34:H64" ca="1" si="10">IF(E34&lt;&gt;"",IF(E34&gt;=TODAY(),E34,EDATE(E34,(INT(DATEDIF(E34,TODAY()-1,"m")/I34)+1)*I34)),"")</f>
        <v/>
      </c>
      <c r="I34" s="84" t="str">
        <f>IFERROR(VLOOKUP(C34,AUX!$B$13:$C$17,2,FALSE),"")</f>
        <v/>
      </c>
      <c r="J34" s="40" t="str">
        <f t="shared" ref="J34:J64" si="11">IF(E34&lt;&gt;"",EOMONTH(E34,-1)+1,"")</f>
        <v/>
      </c>
      <c r="K34" s="116" t="str">
        <f t="shared" si="4"/>
        <v/>
      </c>
    </row>
    <row r="35" spans="1:11">
      <c r="A35" s="56"/>
      <c r="B35" s="56"/>
      <c r="C35" s="60"/>
      <c r="D35" s="58" t="s">
        <v>45</v>
      </c>
      <c r="E35" s="59"/>
      <c r="F35" s="99" t="str">
        <f t="shared" si="8"/>
        <v/>
      </c>
      <c r="G35" s="105" t="str">
        <f t="shared" si="9"/>
        <v/>
      </c>
      <c r="H35" s="90" t="str">
        <f t="shared" ca="1" si="10"/>
        <v/>
      </c>
      <c r="I35" s="84" t="str">
        <f>IFERROR(VLOOKUP(C35,AUX!$B$13:$C$17,2,FALSE),"")</f>
        <v/>
      </c>
      <c r="J35" s="40" t="str">
        <f t="shared" si="11"/>
        <v/>
      </c>
      <c r="K35" s="116" t="str">
        <f t="shared" si="4"/>
        <v/>
      </c>
    </row>
    <row r="36" spans="1:11">
      <c r="A36" s="56"/>
      <c r="B36" s="56"/>
      <c r="C36" s="60"/>
      <c r="D36" s="58" t="s">
        <v>45</v>
      </c>
      <c r="E36" s="59"/>
      <c r="F36" s="99" t="str">
        <f t="shared" si="8"/>
        <v/>
      </c>
      <c r="G36" s="105" t="str">
        <f t="shared" si="9"/>
        <v/>
      </c>
      <c r="H36" s="90" t="str">
        <f t="shared" ca="1" si="10"/>
        <v/>
      </c>
      <c r="I36" s="84" t="str">
        <f>IFERROR(VLOOKUP(C36,AUX!$B$13:$C$17,2,FALSE),"")</f>
        <v/>
      </c>
      <c r="J36" s="40" t="str">
        <f t="shared" si="11"/>
        <v/>
      </c>
      <c r="K36" s="116" t="str">
        <f t="shared" si="4"/>
        <v/>
      </c>
    </row>
    <row r="37" spans="1:11">
      <c r="A37" s="56"/>
      <c r="B37" s="56"/>
      <c r="C37" s="60"/>
      <c r="D37" s="58" t="s">
        <v>45</v>
      </c>
      <c r="E37" s="59"/>
      <c r="F37" s="99" t="str">
        <f t="shared" si="8"/>
        <v/>
      </c>
      <c r="G37" s="105" t="str">
        <f t="shared" si="9"/>
        <v/>
      </c>
      <c r="H37" s="90" t="str">
        <f t="shared" ca="1" si="10"/>
        <v/>
      </c>
      <c r="I37" s="84" t="str">
        <f>IFERROR(VLOOKUP(C37,AUX!$B$13:$C$17,2,FALSE),"")</f>
        <v/>
      </c>
      <c r="J37" s="40" t="str">
        <f t="shared" si="11"/>
        <v/>
      </c>
      <c r="K37" s="116" t="str">
        <f t="shared" si="4"/>
        <v/>
      </c>
    </row>
    <row r="38" spans="1:11">
      <c r="A38" s="56"/>
      <c r="B38" s="56"/>
      <c r="C38" s="60"/>
      <c r="D38" s="58" t="s">
        <v>45</v>
      </c>
      <c r="E38" s="59"/>
      <c r="F38" s="99" t="str">
        <f t="shared" si="8"/>
        <v/>
      </c>
      <c r="G38" s="105" t="str">
        <f t="shared" si="9"/>
        <v/>
      </c>
      <c r="H38" s="90" t="str">
        <f t="shared" ca="1" si="10"/>
        <v/>
      </c>
      <c r="I38" s="84" t="str">
        <f>IFERROR(VLOOKUP(C38,AUX!$B$13:$C$17,2,FALSE),"")</f>
        <v/>
      </c>
      <c r="J38" s="40" t="str">
        <f t="shared" si="11"/>
        <v/>
      </c>
      <c r="K38" s="116" t="str">
        <f t="shared" si="4"/>
        <v/>
      </c>
    </row>
    <row r="39" spans="1:11">
      <c r="A39" s="56"/>
      <c r="B39" s="56"/>
      <c r="C39" s="60"/>
      <c r="D39" s="58" t="s">
        <v>45</v>
      </c>
      <c r="E39" s="59"/>
      <c r="F39" s="99" t="str">
        <f t="shared" si="8"/>
        <v/>
      </c>
      <c r="G39" s="105" t="str">
        <f t="shared" si="9"/>
        <v/>
      </c>
      <c r="H39" s="90" t="str">
        <f t="shared" ca="1" si="10"/>
        <v/>
      </c>
      <c r="I39" s="84" t="str">
        <f>IFERROR(VLOOKUP(C39,AUX!$B$13:$C$17,2,FALSE),"")</f>
        <v/>
      </c>
      <c r="J39" s="40" t="str">
        <f t="shared" si="11"/>
        <v/>
      </c>
      <c r="K39" s="116" t="str">
        <f t="shared" si="4"/>
        <v/>
      </c>
    </row>
    <row r="40" spans="1:11">
      <c r="A40" s="56"/>
      <c r="B40" s="56"/>
      <c r="C40" s="60"/>
      <c r="D40" s="58" t="s">
        <v>45</v>
      </c>
      <c r="E40" s="59"/>
      <c r="F40" s="99" t="str">
        <f t="shared" si="8"/>
        <v/>
      </c>
      <c r="G40" s="105" t="str">
        <f t="shared" si="9"/>
        <v/>
      </c>
      <c r="H40" s="90" t="str">
        <f t="shared" ca="1" si="10"/>
        <v/>
      </c>
      <c r="I40" s="84" t="str">
        <f>IFERROR(VLOOKUP(C40,AUX!$B$13:$C$17,2,FALSE),"")</f>
        <v/>
      </c>
      <c r="J40" s="40" t="str">
        <f t="shared" si="11"/>
        <v/>
      </c>
      <c r="K40" s="116" t="str">
        <f t="shared" si="4"/>
        <v/>
      </c>
    </row>
    <row r="41" spans="1:11">
      <c r="A41" s="56"/>
      <c r="B41" s="56"/>
      <c r="C41" s="60"/>
      <c r="D41" s="58" t="s">
        <v>45</v>
      </c>
      <c r="E41" s="59"/>
      <c r="F41" s="99" t="str">
        <f t="shared" si="8"/>
        <v/>
      </c>
      <c r="G41" s="105" t="str">
        <f t="shared" si="9"/>
        <v/>
      </c>
      <c r="H41" s="90" t="str">
        <f t="shared" ca="1" si="10"/>
        <v/>
      </c>
      <c r="I41" s="84" t="str">
        <f>IFERROR(VLOOKUP(C41,AUX!$B$13:$C$17,2,FALSE),"")</f>
        <v/>
      </c>
      <c r="J41" s="40" t="str">
        <f t="shared" si="11"/>
        <v/>
      </c>
      <c r="K41" s="116" t="str">
        <f t="shared" si="4"/>
        <v/>
      </c>
    </row>
    <row r="42" spans="1:11">
      <c r="A42" s="56"/>
      <c r="B42" s="56"/>
      <c r="C42" s="60"/>
      <c r="D42" s="58" t="s">
        <v>45</v>
      </c>
      <c r="E42" s="59"/>
      <c r="F42" s="99" t="str">
        <f t="shared" si="8"/>
        <v/>
      </c>
      <c r="G42" s="105" t="str">
        <f t="shared" si="9"/>
        <v/>
      </c>
      <c r="H42" s="90" t="str">
        <f t="shared" ca="1" si="10"/>
        <v/>
      </c>
      <c r="I42" s="84" t="str">
        <f>IFERROR(VLOOKUP(C42,AUX!$B$13:$C$17,2,FALSE),"")</f>
        <v/>
      </c>
      <c r="J42" s="40" t="str">
        <f t="shared" si="11"/>
        <v/>
      </c>
      <c r="K42" s="116" t="str">
        <f t="shared" si="4"/>
        <v/>
      </c>
    </row>
    <row r="43" spans="1:11">
      <c r="A43" s="56"/>
      <c r="B43" s="56"/>
      <c r="C43" s="60"/>
      <c r="D43" s="58" t="s">
        <v>45</v>
      </c>
      <c r="E43" s="59"/>
      <c r="F43" s="99" t="str">
        <f t="shared" si="8"/>
        <v/>
      </c>
      <c r="G43" s="105" t="str">
        <f t="shared" si="9"/>
        <v/>
      </c>
      <c r="H43" s="90" t="str">
        <f t="shared" ca="1" si="10"/>
        <v/>
      </c>
      <c r="I43" s="84" t="str">
        <f>IFERROR(VLOOKUP(C43,AUX!$B$13:$C$17,2,FALSE),"")</f>
        <v/>
      </c>
      <c r="J43" s="40" t="str">
        <f t="shared" si="11"/>
        <v/>
      </c>
      <c r="K43" s="116" t="str">
        <f t="shared" si="4"/>
        <v/>
      </c>
    </row>
    <row r="44" spans="1:11">
      <c r="A44" s="56"/>
      <c r="B44" s="56"/>
      <c r="C44" s="60"/>
      <c r="D44" s="58" t="s">
        <v>45</v>
      </c>
      <c r="E44" s="59"/>
      <c r="F44" s="99" t="str">
        <f t="shared" si="8"/>
        <v/>
      </c>
      <c r="G44" s="105" t="str">
        <f t="shared" si="9"/>
        <v/>
      </c>
      <c r="H44" s="90" t="str">
        <f t="shared" ca="1" si="10"/>
        <v/>
      </c>
      <c r="I44" s="84" t="str">
        <f>IFERROR(VLOOKUP(C44,AUX!$B$13:$C$17,2,FALSE),"")</f>
        <v/>
      </c>
      <c r="J44" s="40" t="str">
        <f t="shared" si="11"/>
        <v/>
      </c>
      <c r="K44" s="116" t="str">
        <f t="shared" si="4"/>
        <v/>
      </c>
    </row>
    <row r="45" spans="1:11">
      <c r="A45" s="56"/>
      <c r="B45" s="56"/>
      <c r="C45" s="60"/>
      <c r="D45" s="58" t="s">
        <v>45</v>
      </c>
      <c r="E45" s="59"/>
      <c r="F45" s="99" t="str">
        <f t="shared" si="8"/>
        <v/>
      </c>
      <c r="G45" s="105" t="str">
        <f t="shared" si="9"/>
        <v/>
      </c>
      <c r="H45" s="90" t="str">
        <f t="shared" ca="1" si="10"/>
        <v/>
      </c>
      <c r="I45" s="84" t="str">
        <f>IFERROR(VLOOKUP(C45,AUX!$B$13:$C$17,2,FALSE),"")</f>
        <v/>
      </c>
      <c r="J45" s="40" t="str">
        <f t="shared" si="11"/>
        <v/>
      </c>
      <c r="K45" s="116" t="str">
        <f t="shared" si="4"/>
        <v/>
      </c>
    </row>
    <row r="46" spans="1:11">
      <c r="A46" s="56"/>
      <c r="B46" s="56"/>
      <c r="C46" s="60"/>
      <c r="D46" s="58" t="s">
        <v>45</v>
      </c>
      <c r="E46" s="59"/>
      <c r="F46" s="99" t="str">
        <f t="shared" si="8"/>
        <v/>
      </c>
      <c r="G46" s="105" t="str">
        <f t="shared" si="9"/>
        <v/>
      </c>
      <c r="H46" s="90" t="str">
        <f t="shared" ca="1" si="10"/>
        <v/>
      </c>
      <c r="I46" s="84" t="str">
        <f>IFERROR(VLOOKUP(C46,AUX!$B$13:$C$17,2,FALSE),"")</f>
        <v/>
      </c>
      <c r="J46" s="40" t="str">
        <f t="shared" si="11"/>
        <v/>
      </c>
      <c r="K46" s="116" t="str">
        <f t="shared" si="4"/>
        <v/>
      </c>
    </row>
    <row r="47" spans="1:11">
      <c r="A47" s="56"/>
      <c r="B47" s="56"/>
      <c r="C47" s="60"/>
      <c r="D47" s="58" t="s">
        <v>45</v>
      </c>
      <c r="E47" s="59"/>
      <c r="F47" s="99" t="str">
        <f t="shared" si="8"/>
        <v/>
      </c>
      <c r="G47" s="105" t="str">
        <f t="shared" si="9"/>
        <v/>
      </c>
      <c r="H47" s="90" t="str">
        <f t="shared" ca="1" si="10"/>
        <v/>
      </c>
      <c r="I47" s="84" t="str">
        <f>IFERROR(VLOOKUP(C47,AUX!$B$13:$C$17,2,FALSE),"")</f>
        <v/>
      </c>
      <c r="J47" s="40" t="str">
        <f t="shared" si="11"/>
        <v/>
      </c>
      <c r="K47" s="116" t="str">
        <f t="shared" si="4"/>
        <v/>
      </c>
    </row>
    <row r="48" spans="1:11">
      <c r="A48" s="56"/>
      <c r="B48" s="56"/>
      <c r="C48" s="60"/>
      <c r="D48" s="58" t="s">
        <v>45</v>
      </c>
      <c r="E48" s="59"/>
      <c r="F48" s="99" t="str">
        <f t="shared" si="8"/>
        <v/>
      </c>
      <c r="G48" s="105" t="str">
        <f t="shared" si="9"/>
        <v/>
      </c>
      <c r="H48" s="90" t="str">
        <f t="shared" ca="1" si="10"/>
        <v/>
      </c>
      <c r="I48" s="84" t="str">
        <f>IFERROR(VLOOKUP(C48,AUX!$B$13:$C$17,2,FALSE),"")</f>
        <v/>
      </c>
      <c r="J48" s="40" t="str">
        <f t="shared" si="11"/>
        <v/>
      </c>
      <c r="K48" s="116" t="str">
        <f t="shared" si="4"/>
        <v/>
      </c>
    </row>
    <row r="49" spans="1:11">
      <c r="A49" s="56"/>
      <c r="B49" s="56"/>
      <c r="C49" s="60"/>
      <c r="D49" s="58" t="s">
        <v>45</v>
      </c>
      <c r="E49" s="59"/>
      <c r="F49" s="99" t="str">
        <f t="shared" si="8"/>
        <v/>
      </c>
      <c r="G49" s="105" t="str">
        <f t="shared" si="9"/>
        <v/>
      </c>
      <c r="H49" s="90" t="str">
        <f t="shared" ca="1" si="10"/>
        <v/>
      </c>
      <c r="I49" s="84" t="str">
        <f>IFERROR(VLOOKUP(C49,AUX!$B$13:$C$17,2,FALSE),"")</f>
        <v/>
      </c>
      <c r="J49" s="40" t="str">
        <f t="shared" si="11"/>
        <v/>
      </c>
      <c r="K49" s="116" t="str">
        <f t="shared" si="4"/>
        <v/>
      </c>
    </row>
    <row r="50" spans="1:11">
      <c r="A50" s="56"/>
      <c r="B50" s="56"/>
      <c r="C50" s="60"/>
      <c r="D50" s="58" t="s">
        <v>45</v>
      </c>
      <c r="E50" s="59"/>
      <c r="F50" s="99" t="str">
        <f t="shared" si="8"/>
        <v/>
      </c>
      <c r="G50" s="105" t="str">
        <f t="shared" si="9"/>
        <v/>
      </c>
      <c r="H50" s="90" t="str">
        <f t="shared" ca="1" si="10"/>
        <v/>
      </c>
      <c r="I50" s="84" t="str">
        <f>IFERROR(VLOOKUP(C50,AUX!$B$13:$C$17,2,FALSE),"")</f>
        <v/>
      </c>
      <c r="J50" s="40" t="str">
        <f t="shared" si="11"/>
        <v/>
      </c>
      <c r="K50" s="116" t="str">
        <f t="shared" si="4"/>
        <v/>
      </c>
    </row>
    <row r="51" spans="1:11">
      <c r="A51" s="56"/>
      <c r="B51" s="56"/>
      <c r="C51" s="60"/>
      <c r="D51" s="58" t="s">
        <v>45</v>
      </c>
      <c r="E51" s="59"/>
      <c r="F51" s="99" t="str">
        <f t="shared" si="8"/>
        <v/>
      </c>
      <c r="G51" s="105" t="str">
        <f t="shared" si="9"/>
        <v/>
      </c>
      <c r="H51" s="90" t="str">
        <f t="shared" ca="1" si="10"/>
        <v/>
      </c>
      <c r="I51" s="84" t="str">
        <f>IFERROR(VLOOKUP(C51,AUX!$B$13:$C$17,2,FALSE),"")</f>
        <v/>
      </c>
      <c r="J51" s="40" t="str">
        <f t="shared" si="11"/>
        <v/>
      </c>
      <c r="K51" s="116" t="str">
        <f t="shared" si="4"/>
        <v/>
      </c>
    </row>
    <row r="52" spans="1:11">
      <c r="A52" s="61"/>
      <c r="B52" s="56"/>
      <c r="C52" s="60"/>
      <c r="D52" s="58" t="s">
        <v>45</v>
      </c>
      <c r="E52" s="59"/>
      <c r="F52" s="99" t="str">
        <f t="shared" si="8"/>
        <v/>
      </c>
      <c r="G52" s="105" t="str">
        <f t="shared" si="9"/>
        <v/>
      </c>
      <c r="H52" s="90" t="str">
        <f t="shared" ca="1" si="10"/>
        <v/>
      </c>
      <c r="I52" s="84" t="str">
        <f>IFERROR(VLOOKUP(C52,AUX!$B$13:$C$17,2,FALSE),"")</f>
        <v/>
      </c>
      <c r="J52" s="40" t="str">
        <f t="shared" si="11"/>
        <v/>
      </c>
      <c r="K52" s="116" t="str">
        <f t="shared" si="4"/>
        <v/>
      </c>
    </row>
    <row r="53" spans="1:11">
      <c r="A53" s="56"/>
      <c r="B53" s="56"/>
      <c r="C53" s="60"/>
      <c r="D53" s="58" t="s">
        <v>45</v>
      </c>
      <c r="E53" s="59"/>
      <c r="F53" s="99" t="str">
        <f t="shared" si="8"/>
        <v/>
      </c>
      <c r="G53" s="105" t="str">
        <f t="shared" si="9"/>
        <v/>
      </c>
      <c r="H53" s="90" t="str">
        <f t="shared" ca="1" si="10"/>
        <v/>
      </c>
      <c r="I53" s="84" t="str">
        <f>IFERROR(VLOOKUP(C53,AUX!$B$13:$C$17,2,FALSE),"")</f>
        <v/>
      </c>
      <c r="J53" s="40" t="str">
        <f t="shared" si="11"/>
        <v/>
      </c>
      <c r="K53" s="116" t="str">
        <f t="shared" si="4"/>
        <v/>
      </c>
    </row>
    <row r="54" spans="1:11">
      <c r="A54" s="56"/>
      <c r="B54" s="56"/>
      <c r="C54" s="60"/>
      <c r="D54" s="58" t="s">
        <v>45</v>
      </c>
      <c r="E54" s="59"/>
      <c r="F54" s="99" t="str">
        <f t="shared" si="8"/>
        <v/>
      </c>
      <c r="G54" s="105" t="str">
        <f t="shared" si="9"/>
        <v/>
      </c>
      <c r="H54" s="90" t="str">
        <f t="shared" ca="1" si="10"/>
        <v/>
      </c>
      <c r="I54" s="84" t="str">
        <f>IFERROR(VLOOKUP(C54,AUX!$B$13:$C$17,2,FALSE),"")</f>
        <v/>
      </c>
      <c r="J54" s="40" t="str">
        <f t="shared" si="11"/>
        <v/>
      </c>
      <c r="K54" s="116" t="str">
        <f t="shared" si="4"/>
        <v/>
      </c>
    </row>
    <row r="55" spans="1:11">
      <c r="A55" s="56"/>
      <c r="B55" s="56"/>
      <c r="C55" s="60"/>
      <c r="D55" s="58" t="s">
        <v>45</v>
      </c>
      <c r="E55" s="59"/>
      <c r="F55" s="99" t="str">
        <f t="shared" si="8"/>
        <v/>
      </c>
      <c r="G55" s="105" t="str">
        <f t="shared" si="9"/>
        <v/>
      </c>
      <c r="H55" s="90" t="str">
        <f t="shared" ca="1" si="10"/>
        <v/>
      </c>
      <c r="I55" s="84" t="str">
        <f>IFERROR(VLOOKUP(C55,AUX!$B$13:$C$17,2,FALSE),"")</f>
        <v/>
      </c>
      <c r="J55" s="40" t="str">
        <f t="shared" si="11"/>
        <v/>
      </c>
      <c r="K55" s="116" t="str">
        <f t="shared" si="4"/>
        <v/>
      </c>
    </row>
    <row r="56" spans="1:11">
      <c r="A56" s="56"/>
      <c r="B56" s="56"/>
      <c r="C56" s="60"/>
      <c r="D56" s="58" t="s">
        <v>45</v>
      </c>
      <c r="E56" s="59"/>
      <c r="F56" s="99" t="str">
        <f t="shared" si="8"/>
        <v/>
      </c>
      <c r="G56" s="105" t="str">
        <f t="shared" si="9"/>
        <v/>
      </c>
      <c r="H56" s="90" t="str">
        <f t="shared" ca="1" si="10"/>
        <v/>
      </c>
      <c r="I56" s="84" t="str">
        <f>IFERROR(VLOOKUP(C56,AUX!$B$13:$C$17,2,FALSE),"")</f>
        <v/>
      </c>
      <c r="J56" s="40" t="str">
        <f t="shared" si="11"/>
        <v/>
      </c>
      <c r="K56" s="116" t="str">
        <f t="shared" si="4"/>
        <v/>
      </c>
    </row>
    <row r="57" spans="1:11">
      <c r="A57" s="56"/>
      <c r="B57" s="56"/>
      <c r="C57" s="60"/>
      <c r="D57" s="58" t="s">
        <v>45</v>
      </c>
      <c r="E57" s="59"/>
      <c r="F57" s="99" t="str">
        <f t="shared" si="8"/>
        <v/>
      </c>
      <c r="G57" s="105" t="str">
        <f t="shared" si="9"/>
        <v/>
      </c>
      <c r="H57" s="90" t="str">
        <f t="shared" ca="1" si="10"/>
        <v/>
      </c>
      <c r="I57" s="84" t="str">
        <f>IFERROR(VLOOKUP(C57,AUX!$B$13:$C$17,2,FALSE),"")</f>
        <v/>
      </c>
      <c r="J57" s="40" t="str">
        <f t="shared" si="11"/>
        <v/>
      </c>
      <c r="K57" s="116" t="str">
        <f t="shared" si="4"/>
        <v/>
      </c>
    </row>
    <row r="58" spans="1:11">
      <c r="A58" s="56"/>
      <c r="B58" s="56"/>
      <c r="C58" s="60"/>
      <c r="D58" s="58" t="s">
        <v>45</v>
      </c>
      <c r="E58" s="59"/>
      <c r="F58" s="99" t="str">
        <f t="shared" si="8"/>
        <v/>
      </c>
      <c r="G58" s="105" t="str">
        <f t="shared" si="9"/>
        <v/>
      </c>
      <c r="H58" s="90" t="str">
        <f t="shared" ca="1" si="10"/>
        <v/>
      </c>
      <c r="I58" s="84" t="str">
        <f>IFERROR(VLOOKUP(C58,AUX!$B$13:$C$17,2,FALSE),"")</f>
        <v/>
      </c>
      <c r="J58" s="40" t="str">
        <f t="shared" si="11"/>
        <v/>
      </c>
      <c r="K58" s="116" t="str">
        <f t="shared" si="4"/>
        <v/>
      </c>
    </row>
    <row r="59" spans="1:11">
      <c r="A59" s="56"/>
      <c r="B59" s="56"/>
      <c r="C59" s="60"/>
      <c r="D59" s="58" t="s">
        <v>45</v>
      </c>
      <c r="E59" s="59"/>
      <c r="F59" s="99" t="str">
        <f t="shared" si="8"/>
        <v/>
      </c>
      <c r="G59" s="105" t="str">
        <f t="shared" si="9"/>
        <v/>
      </c>
      <c r="H59" s="90" t="str">
        <f t="shared" ca="1" si="10"/>
        <v/>
      </c>
      <c r="I59" s="84" t="str">
        <f>IFERROR(VLOOKUP(C59,AUX!$B$13:$C$17,2,FALSE),"")</f>
        <v/>
      </c>
      <c r="J59" s="40" t="str">
        <f t="shared" si="11"/>
        <v/>
      </c>
      <c r="K59" s="116" t="str">
        <f t="shared" si="4"/>
        <v/>
      </c>
    </row>
    <row r="60" spans="1:11">
      <c r="A60" s="56"/>
      <c r="B60" s="56"/>
      <c r="C60" s="60"/>
      <c r="D60" s="58" t="s">
        <v>45</v>
      </c>
      <c r="E60" s="59"/>
      <c r="F60" s="99" t="str">
        <f t="shared" si="8"/>
        <v/>
      </c>
      <c r="G60" s="105" t="str">
        <f t="shared" si="9"/>
        <v/>
      </c>
      <c r="H60" s="90" t="str">
        <f t="shared" ca="1" si="10"/>
        <v/>
      </c>
      <c r="I60" s="84" t="str">
        <f>IFERROR(VLOOKUP(C60,AUX!$B$13:$C$17,2,FALSE),"")</f>
        <v/>
      </c>
      <c r="J60" s="40" t="str">
        <f t="shared" si="11"/>
        <v/>
      </c>
      <c r="K60" s="116" t="str">
        <f t="shared" si="4"/>
        <v/>
      </c>
    </row>
    <row r="61" spans="1:11">
      <c r="A61" s="56"/>
      <c r="B61" s="56"/>
      <c r="C61" s="60"/>
      <c r="D61" s="58" t="s">
        <v>45</v>
      </c>
      <c r="E61" s="59"/>
      <c r="F61" s="99" t="str">
        <f t="shared" si="8"/>
        <v/>
      </c>
      <c r="G61" s="105" t="str">
        <f t="shared" si="9"/>
        <v/>
      </c>
      <c r="H61" s="90" t="str">
        <f t="shared" ca="1" si="10"/>
        <v/>
      </c>
      <c r="I61" s="84" t="str">
        <f>IFERROR(VLOOKUP(C61,AUX!$B$13:$C$17,2,FALSE),"")</f>
        <v/>
      </c>
      <c r="J61" s="40" t="str">
        <f t="shared" si="11"/>
        <v/>
      </c>
      <c r="K61" s="116" t="str">
        <f t="shared" si="4"/>
        <v/>
      </c>
    </row>
    <row r="62" spans="1:11">
      <c r="A62" s="56"/>
      <c r="B62" s="56"/>
      <c r="C62" s="60"/>
      <c r="D62" s="58" t="s">
        <v>45</v>
      </c>
      <c r="E62" s="59"/>
      <c r="F62" s="99" t="str">
        <f t="shared" si="8"/>
        <v/>
      </c>
      <c r="G62" s="105" t="str">
        <f t="shared" si="9"/>
        <v/>
      </c>
      <c r="H62" s="90" t="str">
        <f t="shared" ca="1" si="10"/>
        <v/>
      </c>
      <c r="I62" s="84" t="str">
        <f>IFERROR(VLOOKUP(C62,AUX!$B$13:$C$17,2,FALSE),"")</f>
        <v/>
      </c>
      <c r="J62" s="40" t="str">
        <f t="shared" si="11"/>
        <v/>
      </c>
      <c r="K62" s="116" t="str">
        <f t="shared" si="4"/>
        <v/>
      </c>
    </row>
    <row r="63" spans="1:11">
      <c r="A63" s="56"/>
      <c r="B63" s="56"/>
      <c r="C63" s="60"/>
      <c r="D63" s="58" t="s">
        <v>45</v>
      </c>
      <c r="E63" s="59"/>
      <c r="F63" s="99" t="str">
        <f t="shared" si="8"/>
        <v/>
      </c>
      <c r="G63" s="105" t="str">
        <f t="shared" si="9"/>
        <v/>
      </c>
      <c r="H63" s="90" t="str">
        <f t="shared" ca="1" si="10"/>
        <v/>
      </c>
      <c r="I63" s="84" t="str">
        <f>IFERROR(VLOOKUP(C63,AUX!$B$13:$C$17,2,FALSE),"")</f>
        <v/>
      </c>
      <c r="J63" s="40" t="str">
        <f t="shared" si="11"/>
        <v/>
      </c>
      <c r="K63" s="116" t="str">
        <f t="shared" si="4"/>
        <v/>
      </c>
    </row>
    <row r="64" spans="1:11">
      <c r="A64" s="56"/>
      <c r="B64" s="56"/>
      <c r="C64" s="60"/>
      <c r="D64" s="58" t="s">
        <v>45</v>
      </c>
      <c r="E64" s="59"/>
      <c r="F64" s="99" t="str">
        <f t="shared" si="8"/>
        <v/>
      </c>
      <c r="G64" s="105" t="str">
        <f t="shared" si="9"/>
        <v/>
      </c>
      <c r="H64" s="90" t="str">
        <f t="shared" ca="1" si="10"/>
        <v/>
      </c>
      <c r="I64" s="84" t="str">
        <f>IFERROR(VLOOKUP(C64,AUX!$B$13:$C$17,2,FALSE),"")</f>
        <v/>
      </c>
      <c r="J64" s="40" t="str">
        <f t="shared" si="11"/>
        <v/>
      </c>
      <c r="K64" s="116" t="str">
        <f t="shared" si="4"/>
        <v/>
      </c>
    </row>
    <row r="65" spans="1:11">
      <c r="A65" s="56"/>
      <c r="B65" s="56"/>
      <c r="C65" s="60"/>
      <c r="D65" s="58" t="s">
        <v>45</v>
      </c>
      <c r="E65" s="59"/>
      <c r="F65" s="99" t="str">
        <f t="shared" ref="F65:F71" si="12">IF(A65&lt;&gt;"",ULTIMO,"")</f>
        <v/>
      </c>
      <c r="G65" s="105" t="str">
        <f t="shared" ref="G65:G71" si="13">IF(A65&lt;&gt;"",IF(AUX_VAT_BALANCED_RATE=YES,"",MAX(AUX_VAT_FOR_PURCHASES)),"")</f>
        <v/>
      </c>
      <c r="H65" s="90" t="str">
        <f t="shared" ref="H65:H71" ca="1" si="14">IF(E65&lt;&gt;"",IF(E65&gt;=TODAY(),E65,EDATE(E65,(INT(DATEDIF(E65,TODAY()-1,"m")/I65)+1)*I65)),"")</f>
        <v/>
      </c>
      <c r="I65" s="84" t="str">
        <f>IFERROR(VLOOKUP(C65,AUX!$B$13:$C$17,2,FALSE),"")</f>
        <v/>
      </c>
      <c r="J65" s="40" t="str">
        <f t="shared" ref="J65:J71" si="15">IF(E65&lt;&gt;"",EOMONTH(E65,-1)+1,"")</f>
        <v/>
      </c>
      <c r="K65" s="116" t="str">
        <f t="shared" si="4"/>
        <v/>
      </c>
    </row>
    <row r="66" spans="1:11">
      <c r="A66" s="56"/>
      <c r="B66" s="56"/>
      <c r="C66" s="60"/>
      <c r="D66" s="58" t="s">
        <v>45</v>
      </c>
      <c r="E66" s="59"/>
      <c r="F66" s="99" t="str">
        <f t="shared" si="12"/>
        <v/>
      </c>
      <c r="G66" s="105" t="str">
        <f t="shared" si="13"/>
        <v/>
      </c>
      <c r="H66" s="90" t="str">
        <f t="shared" ca="1" si="14"/>
        <v/>
      </c>
      <c r="I66" s="84" t="str">
        <f>IFERROR(VLOOKUP(C66,AUX!$B$13:$C$17,2,FALSE),"")</f>
        <v/>
      </c>
      <c r="J66" s="40" t="str">
        <f t="shared" si="15"/>
        <v/>
      </c>
      <c r="K66" s="116" t="str">
        <f t="shared" si="4"/>
        <v/>
      </c>
    </row>
    <row r="67" spans="1:11">
      <c r="A67" s="56"/>
      <c r="B67" s="56"/>
      <c r="C67" s="60"/>
      <c r="D67" s="58" t="s">
        <v>45</v>
      </c>
      <c r="E67" s="59"/>
      <c r="F67" s="99" t="str">
        <f t="shared" si="12"/>
        <v/>
      </c>
      <c r="G67" s="105" t="str">
        <f t="shared" si="13"/>
        <v/>
      </c>
      <c r="H67" s="90" t="str">
        <f t="shared" ca="1" si="14"/>
        <v/>
      </c>
      <c r="I67" s="84" t="str">
        <f>IFERROR(VLOOKUP(C67,AUX!$B$13:$C$17,2,FALSE),"")</f>
        <v/>
      </c>
      <c r="J67" s="40" t="str">
        <f t="shared" si="15"/>
        <v/>
      </c>
      <c r="K67" s="116" t="str">
        <f t="shared" ref="K67:K71" si="16">IFERROR(D67/(1+G67)*G67,"")</f>
        <v/>
      </c>
    </row>
    <row r="68" spans="1:11">
      <c r="A68" s="56"/>
      <c r="B68" s="56"/>
      <c r="C68" s="60"/>
      <c r="D68" s="58" t="s">
        <v>45</v>
      </c>
      <c r="E68" s="59"/>
      <c r="F68" s="99" t="str">
        <f t="shared" si="12"/>
        <v/>
      </c>
      <c r="G68" s="105" t="str">
        <f t="shared" si="13"/>
        <v/>
      </c>
      <c r="H68" s="90" t="str">
        <f t="shared" ca="1" si="14"/>
        <v/>
      </c>
      <c r="I68" s="84" t="str">
        <f>IFERROR(VLOOKUP(C68,AUX!$B$13:$C$17,2,FALSE),"")</f>
        <v/>
      </c>
      <c r="J68" s="40" t="str">
        <f t="shared" si="15"/>
        <v/>
      </c>
      <c r="K68" s="116" t="str">
        <f t="shared" si="16"/>
        <v/>
      </c>
    </row>
    <row r="69" spans="1:11">
      <c r="A69" s="56"/>
      <c r="B69" s="56"/>
      <c r="C69" s="60"/>
      <c r="D69" s="58" t="s">
        <v>45</v>
      </c>
      <c r="E69" s="59"/>
      <c r="F69" s="99" t="str">
        <f t="shared" si="12"/>
        <v/>
      </c>
      <c r="G69" s="105" t="str">
        <f t="shared" si="13"/>
        <v/>
      </c>
      <c r="H69" s="90" t="str">
        <f t="shared" ca="1" si="14"/>
        <v/>
      </c>
      <c r="I69" s="84" t="str">
        <f>IFERROR(VLOOKUP(C69,AUX!$B$13:$C$17,2,FALSE),"")</f>
        <v/>
      </c>
      <c r="J69" s="40" t="str">
        <f t="shared" si="15"/>
        <v/>
      </c>
      <c r="K69" s="116" t="str">
        <f t="shared" si="16"/>
        <v/>
      </c>
    </row>
    <row r="70" spans="1:11">
      <c r="A70" s="62"/>
      <c r="B70" s="62"/>
      <c r="C70" s="60"/>
      <c r="D70" s="58" t="s">
        <v>45</v>
      </c>
      <c r="E70" s="59"/>
      <c r="F70" s="99" t="str">
        <f t="shared" si="12"/>
        <v/>
      </c>
      <c r="G70" s="105" t="str">
        <f t="shared" si="13"/>
        <v/>
      </c>
      <c r="H70" s="90" t="str">
        <f t="shared" ca="1" si="14"/>
        <v/>
      </c>
      <c r="I70" s="84" t="str">
        <f>IFERROR(VLOOKUP(C70,AUX!$B$13:$C$17,2,FALSE),"")</f>
        <v/>
      </c>
      <c r="J70" s="40" t="str">
        <f t="shared" si="15"/>
        <v/>
      </c>
      <c r="K70" s="116" t="str">
        <f t="shared" si="16"/>
        <v/>
      </c>
    </row>
    <row r="71" spans="1:11" ht="15" thickBot="1">
      <c r="A71" s="56"/>
      <c r="B71" s="56"/>
      <c r="C71" s="60"/>
      <c r="D71" s="58"/>
      <c r="E71" s="59"/>
      <c r="F71" s="100" t="str">
        <f t="shared" si="12"/>
        <v/>
      </c>
      <c r="G71" s="105" t="str">
        <f t="shared" si="13"/>
        <v/>
      </c>
      <c r="H71" s="90" t="str">
        <f t="shared" ca="1" si="14"/>
        <v/>
      </c>
      <c r="I71" s="84" t="str">
        <f>IFERROR(VLOOKUP(C71,AUX!$B$13:$C$17,2,FALSE),"")</f>
        <v/>
      </c>
      <c r="J71" s="40" t="str">
        <f t="shared" si="15"/>
        <v/>
      </c>
      <c r="K71" s="116" t="str">
        <f t="shared" si="16"/>
        <v/>
      </c>
    </row>
    <row r="72" spans="1:11" ht="15" thickTop="1">
      <c r="A72" s="52"/>
      <c r="B72" s="52"/>
      <c r="C72" s="53"/>
      <c r="D72" s="53"/>
      <c r="E72" s="54"/>
      <c r="F72" s="54"/>
      <c r="G72" s="53"/>
      <c r="H72" s="54"/>
      <c r="I72" s="54"/>
      <c r="J72" s="54"/>
      <c r="K72" s="54"/>
    </row>
  </sheetData>
  <sheetProtection sheet="1" objects="1" scenarios="1"/>
  <sortState xmlns:xlrd2="http://schemas.microsoft.com/office/spreadsheetml/2017/richdata2" ref="A6:G19">
    <sortCondition ref="A6:A19"/>
  </sortState>
  <dataValidations count="1">
    <dataValidation type="list" allowBlank="1" showInputMessage="1" showErrorMessage="1" sqref="G2:G71" xr:uid="{0EF1ED76-D40F-4343-ACA9-F7A5D9F026F9}">
      <formula1>AUX_VAT_FOR_PURCHASES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5F7775-D38E-5F4E-BB39-8985E4F5D2B0}">
          <x14:formula1>
            <xm:f>AUX!$B$13:$B$17</xm:f>
          </x14:formula1>
          <xm:sqref>C2:C71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0255-5D90-2144-A5BD-8101D35DD2E1}">
  <sheetPr>
    <tabColor rgb="FF76F112"/>
  </sheetPr>
  <dimension ref="A1:J72"/>
  <sheetViews>
    <sheetView zoomScale="130" zoomScaleNormal="130" workbookViewId="0">
      <pane ySplit="1" topLeftCell="A2" activePane="bottomLeft" state="frozen"/>
      <selection pane="bottomLeft" activeCell="A2" sqref="A2"/>
    </sheetView>
  </sheetViews>
  <sheetFormatPr baseColWidth="10" defaultRowHeight="14"/>
  <cols>
    <col min="1" max="1" width="29.7109375" style="41" customWidth="1"/>
    <col min="2" max="2" width="31.42578125" style="41" customWidth="1"/>
    <col min="3" max="3" width="12.85546875" style="17" customWidth="1"/>
    <col min="4" max="5" width="12.85546875" style="16" customWidth="1"/>
    <col min="6" max="7" width="8" style="41" customWidth="1"/>
    <col min="8" max="8" width="10.28515625" style="18" bestFit="1" customWidth="1"/>
    <col min="9" max="11" width="9.85546875" style="16" customWidth="1"/>
    <col min="12" max="16384" width="10.7109375" style="16"/>
  </cols>
  <sheetData>
    <row r="1" spans="1:10" ht="15">
      <c r="A1" s="63" t="s">
        <v>19</v>
      </c>
      <c r="B1" s="63" t="s">
        <v>44</v>
      </c>
      <c r="C1" s="82" t="s">
        <v>5</v>
      </c>
      <c r="D1" s="81" t="s">
        <v>4</v>
      </c>
      <c r="E1" s="81" t="s">
        <v>8</v>
      </c>
      <c r="F1" s="80" t="s">
        <v>76</v>
      </c>
      <c r="G1" s="80" t="s">
        <v>85</v>
      </c>
      <c r="H1" s="46" t="s">
        <v>7</v>
      </c>
      <c r="I1" s="47" t="s">
        <v>28</v>
      </c>
      <c r="J1" s="115" t="s">
        <v>83</v>
      </c>
    </row>
    <row r="2" spans="1:10" ht="15">
      <c r="A2" s="62" t="s">
        <v>63</v>
      </c>
      <c r="B2" s="62"/>
      <c r="C2" s="58">
        <v>500</v>
      </c>
      <c r="D2" s="59">
        <v>43937</v>
      </c>
      <c r="E2" s="59">
        <v>44059</v>
      </c>
      <c r="F2" s="156" t="s">
        <v>75</v>
      </c>
      <c r="G2" s="157" t="str">
        <f t="shared" ref="G2:G33" si="0">IF(A2&lt;&gt;"",IF(AUX_VAT_BALANCED_RATE=YES,"",MAX(AUX_VAT_FOR_PURCHASES)),"")</f>
        <v/>
      </c>
      <c r="H2" s="44">
        <f t="shared" ref="H2:H18" si="1">IFERROR(EOMONTH(E2,-1)+1,"")</f>
        <v>44044</v>
      </c>
      <c r="I2" s="45">
        <f t="shared" ref="I2:I33" si="2">IF(D2="","",IFERROR(E2-D2,""))</f>
        <v>122</v>
      </c>
      <c r="J2" s="116" t="str">
        <f>IFERROR(C2/(1+G2)*G2,"")</f>
        <v/>
      </c>
    </row>
    <row r="3" spans="1:10" ht="15">
      <c r="A3" s="56" t="s">
        <v>42</v>
      </c>
      <c r="B3" s="56"/>
      <c r="C3" s="64">
        <v>1500</v>
      </c>
      <c r="D3" s="65">
        <v>44166</v>
      </c>
      <c r="E3" s="65">
        <v>44166</v>
      </c>
      <c r="F3" s="83" t="s">
        <v>74</v>
      </c>
      <c r="G3" s="113" t="str">
        <f t="shared" si="0"/>
        <v/>
      </c>
      <c r="H3" s="44">
        <f t="shared" si="1"/>
        <v>44166</v>
      </c>
      <c r="I3" s="45">
        <f t="shared" si="2"/>
        <v>0</v>
      </c>
      <c r="J3" s="116" t="str">
        <f t="shared" ref="J3:J66" si="3">IFERROR(C3/(1+G3)*G3,"")</f>
        <v/>
      </c>
    </row>
    <row r="4" spans="1:10" ht="15">
      <c r="A4" s="56"/>
      <c r="B4" s="56"/>
      <c r="C4" s="64"/>
      <c r="D4" s="65"/>
      <c r="E4" s="65"/>
      <c r="F4" s="83"/>
      <c r="G4" s="113" t="str">
        <f t="shared" si="0"/>
        <v/>
      </c>
      <c r="H4" s="44" t="str">
        <f t="shared" si="1"/>
        <v/>
      </c>
      <c r="I4" s="45" t="str">
        <f t="shared" si="2"/>
        <v/>
      </c>
      <c r="J4" s="116" t="str">
        <f t="shared" si="3"/>
        <v/>
      </c>
    </row>
    <row r="5" spans="1:10" ht="15">
      <c r="A5" s="56"/>
      <c r="B5" s="56"/>
      <c r="C5" s="64"/>
      <c r="D5" s="65"/>
      <c r="E5" s="65"/>
      <c r="F5" s="83" t="str">
        <f t="shared" ref="F5:F68" si="4">IF(A5&lt;&gt;"","Nein", "")</f>
        <v/>
      </c>
      <c r="G5" s="113" t="str">
        <f t="shared" si="0"/>
        <v/>
      </c>
      <c r="H5" s="44" t="str">
        <f t="shared" si="1"/>
        <v/>
      </c>
      <c r="I5" s="45" t="str">
        <f t="shared" si="2"/>
        <v/>
      </c>
      <c r="J5" s="116" t="str">
        <f t="shared" si="3"/>
        <v/>
      </c>
    </row>
    <row r="6" spans="1:10" ht="15">
      <c r="A6" s="56"/>
      <c r="B6" s="56"/>
      <c r="C6" s="64"/>
      <c r="D6" s="65"/>
      <c r="E6" s="65"/>
      <c r="F6" s="83" t="str">
        <f t="shared" si="4"/>
        <v/>
      </c>
      <c r="G6" s="113" t="str">
        <f t="shared" si="0"/>
        <v/>
      </c>
      <c r="H6" s="44" t="str">
        <f t="shared" si="1"/>
        <v/>
      </c>
      <c r="I6" s="45" t="str">
        <f t="shared" si="2"/>
        <v/>
      </c>
      <c r="J6" s="116" t="str">
        <f t="shared" si="3"/>
        <v/>
      </c>
    </row>
    <row r="7" spans="1:10" ht="15">
      <c r="A7" s="56"/>
      <c r="B7" s="56"/>
      <c r="C7" s="64"/>
      <c r="D7" s="65"/>
      <c r="E7" s="65"/>
      <c r="F7" s="83" t="str">
        <f t="shared" si="4"/>
        <v/>
      </c>
      <c r="G7" s="113" t="str">
        <f t="shared" si="0"/>
        <v/>
      </c>
      <c r="H7" s="44" t="str">
        <f t="shared" si="1"/>
        <v/>
      </c>
      <c r="I7" s="45" t="str">
        <f t="shared" si="2"/>
        <v/>
      </c>
      <c r="J7" s="116" t="str">
        <f t="shared" si="3"/>
        <v/>
      </c>
    </row>
    <row r="8" spans="1:10" ht="15">
      <c r="A8" s="56"/>
      <c r="B8" s="56"/>
      <c r="C8" s="64"/>
      <c r="D8" s="65"/>
      <c r="E8" s="65"/>
      <c r="F8" s="83" t="str">
        <f t="shared" si="4"/>
        <v/>
      </c>
      <c r="G8" s="113" t="str">
        <f t="shared" si="0"/>
        <v/>
      </c>
      <c r="H8" s="44" t="str">
        <f t="shared" si="1"/>
        <v/>
      </c>
      <c r="I8" s="45" t="str">
        <f t="shared" si="2"/>
        <v/>
      </c>
      <c r="J8" s="116" t="str">
        <f t="shared" si="3"/>
        <v/>
      </c>
    </row>
    <row r="9" spans="1:10" ht="15">
      <c r="A9" s="56"/>
      <c r="B9" s="56"/>
      <c r="C9" s="64"/>
      <c r="D9" s="65"/>
      <c r="E9" s="65"/>
      <c r="F9" s="83" t="str">
        <f t="shared" si="4"/>
        <v/>
      </c>
      <c r="G9" s="113" t="str">
        <f t="shared" si="0"/>
        <v/>
      </c>
      <c r="H9" s="44" t="str">
        <f t="shared" si="1"/>
        <v/>
      </c>
      <c r="I9" s="45" t="str">
        <f t="shared" si="2"/>
        <v/>
      </c>
      <c r="J9" s="116" t="str">
        <f t="shared" si="3"/>
        <v/>
      </c>
    </row>
    <row r="10" spans="1:10" ht="15">
      <c r="A10" s="56"/>
      <c r="B10" s="56"/>
      <c r="C10" s="64"/>
      <c r="D10" s="65"/>
      <c r="E10" s="65"/>
      <c r="F10" s="83" t="str">
        <f t="shared" si="4"/>
        <v/>
      </c>
      <c r="G10" s="113" t="str">
        <f t="shared" si="0"/>
        <v/>
      </c>
      <c r="H10" s="44" t="str">
        <f t="shared" si="1"/>
        <v/>
      </c>
      <c r="I10" s="45" t="str">
        <f t="shared" si="2"/>
        <v/>
      </c>
      <c r="J10" s="116" t="str">
        <f t="shared" si="3"/>
        <v/>
      </c>
    </row>
    <row r="11" spans="1:10" ht="15">
      <c r="A11" s="56"/>
      <c r="B11" s="56"/>
      <c r="C11" s="64"/>
      <c r="D11" s="65"/>
      <c r="E11" s="65"/>
      <c r="F11" s="83" t="str">
        <f t="shared" si="4"/>
        <v/>
      </c>
      <c r="G11" s="113" t="str">
        <f t="shared" si="0"/>
        <v/>
      </c>
      <c r="H11" s="44" t="str">
        <f t="shared" si="1"/>
        <v/>
      </c>
      <c r="I11" s="45" t="str">
        <f t="shared" si="2"/>
        <v/>
      </c>
      <c r="J11" s="116" t="str">
        <f t="shared" si="3"/>
        <v/>
      </c>
    </row>
    <row r="12" spans="1:10" ht="15">
      <c r="A12" s="56"/>
      <c r="B12" s="56"/>
      <c r="C12" s="64"/>
      <c r="D12" s="65"/>
      <c r="E12" s="65"/>
      <c r="F12" s="83" t="str">
        <f t="shared" si="4"/>
        <v/>
      </c>
      <c r="G12" s="113" t="str">
        <f t="shared" si="0"/>
        <v/>
      </c>
      <c r="H12" s="44" t="str">
        <f t="shared" si="1"/>
        <v/>
      </c>
      <c r="I12" s="45" t="str">
        <f t="shared" si="2"/>
        <v/>
      </c>
      <c r="J12" s="116" t="str">
        <f t="shared" si="3"/>
        <v/>
      </c>
    </row>
    <row r="13" spans="1:10" ht="15">
      <c r="A13" s="56"/>
      <c r="B13" s="56"/>
      <c r="C13" s="64"/>
      <c r="D13" s="65"/>
      <c r="E13" s="65"/>
      <c r="F13" s="83" t="str">
        <f t="shared" si="4"/>
        <v/>
      </c>
      <c r="G13" s="113" t="str">
        <f t="shared" si="0"/>
        <v/>
      </c>
      <c r="H13" s="44" t="str">
        <f t="shared" si="1"/>
        <v/>
      </c>
      <c r="I13" s="45" t="str">
        <f t="shared" si="2"/>
        <v/>
      </c>
      <c r="J13" s="116" t="str">
        <f t="shared" si="3"/>
        <v/>
      </c>
    </row>
    <row r="14" spans="1:10" ht="15">
      <c r="A14" s="56"/>
      <c r="B14" s="56"/>
      <c r="C14" s="64"/>
      <c r="D14" s="65"/>
      <c r="E14" s="65"/>
      <c r="F14" s="83" t="str">
        <f t="shared" si="4"/>
        <v/>
      </c>
      <c r="G14" s="113" t="str">
        <f t="shared" si="0"/>
        <v/>
      </c>
      <c r="H14" s="44" t="str">
        <f t="shared" si="1"/>
        <v/>
      </c>
      <c r="I14" s="45" t="str">
        <f t="shared" si="2"/>
        <v/>
      </c>
      <c r="J14" s="116" t="str">
        <f t="shared" si="3"/>
        <v/>
      </c>
    </row>
    <row r="15" spans="1:10" ht="15">
      <c r="A15" s="56"/>
      <c r="B15" s="56"/>
      <c r="C15" s="64"/>
      <c r="D15" s="65"/>
      <c r="E15" s="65"/>
      <c r="F15" s="83"/>
      <c r="G15" s="113" t="str">
        <f t="shared" si="0"/>
        <v/>
      </c>
      <c r="H15" s="44" t="str">
        <f t="shared" si="1"/>
        <v/>
      </c>
      <c r="I15" s="45" t="str">
        <f t="shared" si="2"/>
        <v/>
      </c>
      <c r="J15" s="116" t="str">
        <f t="shared" si="3"/>
        <v/>
      </c>
    </row>
    <row r="16" spans="1:10" ht="15">
      <c r="A16" s="56"/>
      <c r="B16" s="56"/>
      <c r="C16" s="64"/>
      <c r="D16" s="65"/>
      <c r="E16" s="65"/>
      <c r="F16" s="83" t="str">
        <f t="shared" si="4"/>
        <v/>
      </c>
      <c r="G16" s="113" t="str">
        <f t="shared" si="0"/>
        <v/>
      </c>
      <c r="H16" s="44" t="str">
        <f t="shared" si="1"/>
        <v/>
      </c>
      <c r="I16" s="45" t="str">
        <f t="shared" si="2"/>
        <v/>
      </c>
      <c r="J16" s="116" t="str">
        <f t="shared" si="3"/>
        <v/>
      </c>
    </row>
    <row r="17" spans="1:10" ht="15">
      <c r="A17" s="56"/>
      <c r="B17" s="56"/>
      <c r="C17" s="64"/>
      <c r="D17" s="65"/>
      <c r="E17" s="65"/>
      <c r="F17" s="83" t="str">
        <f t="shared" si="4"/>
        <v/>
      </c>
      <c r="G17" s="113" t="str">
        <f t="shared" si="0"/>
        <v/>
      </c>
      <c r="H17" s="44" t="str">
        <f t="shared" si="1"/>
        <v/>
      </c>
      <c r="I17" s="45" t="str">
        <f t="shared" si="2"/>
        <v/>
      </c>
      <c r="J17" s="116" t="str">
        <f t="shared" si="3"/>
        <v/>
      </c>
    </row>
    <row r="18" spans="1:10" ht="15">
      <c r="A18" s="56"/>
      <c r="B18" s="56"/>
      <c r="C18" s="64"/>
      <c r="D18" s="65"/>
      <c r="E18" s="65"/>
      <c r="F18" s="83" t="str">
        <f t="shared" si="4"/>
        <v/>
      </c>
      <c r="G18" s="113" t="str">
        <f t="shared" si="0"/>
        <v/>
      </c>
      <c r="H18" s="44" t="str">
        <f t="shared" si="1"/>
        <v/>
      </c>
      <c r="I18" s="45" t="str">
        <f t="shared" si="2"/>
        <v/>
      </c>
      <c r="J18" s="116" t="str">
        <f t="shared" si="3"/>
        <v/>
      </c>
    </row>
    <row r="19" spans="1:10" ht="15">
      <c r="A19" s="56"/>
      <c r="B19" s="56"/>
      <c r="C19" s="64"/>
      <c r="D19" s="65"/>
      <c r="E19" s="65"/>
      <c r="F19" s="83" t="str">
        <f t="shared" si="4"/>
        <v/>
      </c>
      <c r="G19" s="113" t="str">
        <f t="shared" si="0"/>
        <v/>
      </c>
      <c r="H19" s="44"/>
      <c r="I19" s="45" t="str">
        <f t="shared" si="2"/>
        <v/>
      </c>
      <c r="J19" s="116" t="str">
        <f t="shared" si="3"/>
        <v/>
      </c>
    </row>
    <row r="20" spans="1:10" ht="15">
      <c r="A20" s="56"/>
      <c r="B20" s="56"/>
      <c r="C20" s="64"/>
      <c r="D20" s="65"/>
      <c r="E20" s="65"/>
      <c r="F20" s="83" t="str">
        <f t="shared" si="4"/>
        <v/>
      </c>
      <c r="G20" s="113" t="str">
        <f t="shared" si="0"/>
        <v/>
      </c>
      <c r="H20" s="44" t="str">
        <f t="shared" ref="H20:H51" si="5">IFERROR(EOMONTH(E20,-1)+1,"")</f>
        <v/>
      </c>
      <c r="I20" s="45" t="str">
        <f t="shared" si="2"/>
        <v/>
      </c>
      <c r="J20" s="116" t="str">
        <f t="shared" si="3"/>
        <v/>
      </c>
    </row>
    <row r="21" spans="1:10" ht="15">
      <c r="A21" s="56"/>
      <c r="B21" s="56"/>
      <c r="C21" s="64"/>
      <c r="D21" s="65"/>
      <c r="E21" s="65"/>
      <c r="F21" s="83" t="str">
        <f t="shared" si="4"/>
        <v/>
      </c>
      <c r="G21" s="113" t="str">
        <f t="shared" si="0"/>
        <v/>
      </c>
      <c r="H21" s="44" t="str">
        <f t="shared" si="5"/>
        <v/>
      </c>
      <c r="I21" s="45" t="str">
        <f t="shared" si="2"/>
        <v/>
      </c>
      <c r="J21" s="116" t="str">
        <f t="shared" si="3"/>
        <v/>
      </c>
    </row>
    <row r="22" spans="1:10" ht="15">
      <c r="A22" s="56"/>
      <c r="B22" s="56"/>
      <c r="C22" s="64"/>
      <c r="D22" s="65"/>
      <c r="E22" s="65"/>
      <c r="F22" s="83" t="str">
        <f t="shared" si="4"/>
        <v/>
      </c>
      <c r="G22" s="113" t="str">
        <f t="shared" si="0"/>
        <v/>
      </c>
      <c r="H22" s="44" t="str">
        <f t="shared" si="5"/>
        <v/>
      </c>
      <c r="I22" s="45" t="str">
        <f t="shared" si="2"/>
        <v/>
      </c>
      <c r="J22" s="116" t="str">
        <f t="shared" si="3"/>
        <v/>
      </c>
    </row>
    <row r="23" spans="1:10" ht="15">
      <c r="A23" s="56"/>
      <c r="B23" s="56"/>
      <c r="C23" s="64"/>
      <c r="D23" s="65"/>
      <c r="E23" s="65"/>
      <c r="F23" s="83" t="str">
        <f t="shared" si="4"/>
        <v/>
      </c>
      <c r="G23" s="113" t="str">
        <f t="shared" si="0"/>
        <v/>
      </c>
      <c r="H23" s="44" t="str">
        <f t="shared" si="5"/>
        <v/>
      </c>
      <c r="I23" s="45" t="str">
        <f t="shared" si="2"/>
        <v/>
      </c>
      <c r="J23" s="116" t="str">
        <f t="shared" si="3"/>
        <v/>
      </c>
    </row>
    <row r="24" spans="1:10" ht="15">
      <c r="A24" s="56"/>
      <c r="B24" s="56"/>
      <c r="C24" s="64"/>
      <c r="D24" s="65"/>
      <c r="E24" s="65"/>
      <c r="F24" s="83" t="str">
        <f t="shared" si="4"/>
        <v/>
      </c>
      <c r="G24" s="113" t="str">
        <f t="shared" si="0"/>
        <v/>
      </c>
      <c r="H24" s="44" t="str">
        <f t="shared" si="5"/>
        <v/>
      </c>
      <c r="I24" s="45" t="str">
        <f t="shared" si="2"/>
        <v/>
      </c>
      <c r="J24" s="116" t="str">
        <f t="shared" si="3"/>
        <v/>
      </c>
    </row>
    <row r="25" spans="1:10" ht="15">
      <c r="A25" s="56"/>
      <c r="B25" s="56"/>
      <c r="C25" s="64"/>
      <c r="D25" s="65"/>
      <c r="E25" s="65"/>
      <c r="F25" s="83" t="str">
        <f t="shared" si="4"/>
        <v/>
      </c>
      <c r="G25" s="113" t="str">
        <f t="shared" si="0"/>
        <v/>
      </c>
      <c r="H25" s="44" t="str">
        <f t="shared" si="5"/>
        <v/>
      </c>
      <c r="I25" s="45" t="str">
        <f t="shared" si="2"/>
        <v/>
      </c>
      <c r="J25" s="116" t="str">
        <f t="shared" si="3"/>
        <v/>
      </c>
    </row>
    <row r="26" spans="1:10" ht="15">
      <c r="A26" s="56"/>
      <c r="B26" s="56"/>
      <c r="C26" s="64"/>
      <c r="D26" s="65"/>
      <c r="E26" s="65"/>
      <c r="F26" s="83" t="str">
        <f t="shared" si="4"/>
        <v/>
      </c>
      <c r="G26" s="113" t="str">
        <f t="shared" si="0"/>
        <v/>
      </c>
      <c r="H26" s="44" t="str">
        <f t="shared" si="5"/>
        <v/>
      </c>
      <c r="I26" s="45" t="str">
        <f t="shared" si="2"/>
        <v/>
      </c>
      <c r="J26" s="116" t="str">
        <f t="shared" si="3"/>
        <v/>
      </c>
    </row>
    <row r="27" spans="1:10" ht="15">
      <c r="A27" s="56"/>
      <c r="B27" s="56"/>
      <c r="C27" s="64"/>
      <c r="D27" s="65"/>
      <c r="E27" s="65"/>
      <c r="F27" s="83" t="str">
        <f t="shared" si="4"/>
        <v/>
      </c>
      <c r="G27" s="113" t="str">
        <f t="shared" si="0"/>
        <v/>
      </c>
      <c r="H27" s="44" t="str">
        <f t="shared" si="5"/>
        <v/>
      </c>
      <c r="I27" s="45" t="str">
        <f t="shared" si="2"/>
        <v/>
      </c>
      <c r="J27" s="116" t="str">
        <f t="shared" si="3"/>
        <v/>
      </c>
    </row>
    <row r="28" spans="1:10" ht="15">
      <c r="A28" s="56"/>
      <c r="B28" s="56"/>
      <c r="C28" s="64"/>
      <c r="D28" s="65"/>
      <c r="E28" s="65"/>
      <c r="F28" s="83" t="str">
        <f t="shared" si="4"/>
        <v/>
      </c>
      <c r="G28" s="113" t="str">
        <f t="shared" si="0"/>
        <v/>
      </c>
      <c r="H28" s="44" t="str">
        <f t="shared" si="5"/>
        <v/>
      </c>
      <c r="I28" s="45" t="str">
        <f t="shared" si="2"/>
        <v/>
      </c>
      <c r="J28" s="116" t="str">
        <f t="shared" si="3"/>
        <v/>
      </c>
    </row>
    <row r="29" spans="1:10" ht="15">
      <c r="A29" s="56"/>
      <c r="B29" s="56"/>
      <c r="C29" s="64"/>
      <c r="D29" s="65"/>
      <c r="E29" s="65"/>
      <c r="F29" s="83" t="str">
        <f t="shared" si="4"/>
        <v/>
      </c>
      <c r="G29" s="113" t="str">
        <f t="shared" si="0"/>
        <v/>
      </c>
      <c r="H29" s="44" t="str">
        <f t="shared" si="5"/>
        <v/>
      </c>
      <c r="I29" s="45" t="str">
        <f t="shared" si="2"/>
        <v/>
      </c>
      <c r="J29" s="116" t="str">
        <f t="shared" si="3"/>
        <v/>
      </c>
    </row>
    <row r="30" spans="1:10" ht="15">
      <c r="A30" s="56"/>
      <c r="B30" s="56"/>
      <c r="C30" s="64"/>
      <c r="D30" s="65"/>
      <c r="E30" s="65"/>
      <c r="F30" s="83" t="str">
        <f t="shared" si="4"/>
        <v/>
      </c>
      <c r="G30" s="113" t="str">
        <f t="shared" si="0"/>
        <v/>
      </c>
      <c r="H30" s="44" t="str">
        <f t="shared" si="5"/>
        <v/>
      </c>
      <c r="I30" s="45" t="str">
        <f t="shared" si="2"/>
        <v/>
      </c>
      <c r="J30" s="116" t="str">
        <f t="shared" si="3"/>
        <v/>
      </c>
    </row>
    <row r="31" spans="1:10" ht="15">
      <c r="A31" s="56"/>
      <c r="B31" s="56"/>
      <c r="C31" s="64"/>
      <c r="D31" s="65"/>
      <c r="E31" s="65"/>
      <c r="F31" s="83" t="str">
        <f t="shared" si="4"/>
        <v/>
      </c>
      <c r="G31" s="113" t="str">
        <f t="shared" si="0"/>
        <v/>
      </c>
      <c r="H31" s="44" t="str">
        <f t="shared" si="5"/>
        <v/>
      </c>
      <c r="I31" s="45" t="str">
        <f t="shared" si="2"/>
        <v/>
      </c>
      <c r="J31" s="116" t="str">
        <f t="shared" si="3"/>
        <v/>
      </c>
    </row>
    <row r="32" spans="1:10" ht="15">
      <c r="A32" s="56"/>
      <c r="B32" s="56"/>
      <c r="C32" s="64"/>
      <c r="D32" s="65"/>
      <c r="E32" s="65"/>
      <c r="F32" s="83" t="str">
        <f t="shared" si="4"/>
        <v/>
      </c>
      <c r="G32" s="113" t="str">
        <f t="shared" si="0"/>
        <v/>
      </c>
      <c r="H32" s="44" t="str">
        <f t="shared" si="5"/>
        <v/>
      </c>
      <c r="I32" s="45" t="str">
        <f t="shared" si="2"/>
        <v/>
      </c>
      <c r="J32" s="116" t="str">
        <f t="shared" si="3"/>
        <v/>
      </c>
    </row>
    <row r="33" spans="1:10" ht="15">
      <c r="A33" s="56"/>
      <c r="B33" s="56"/>
      <c r="C33" s="64"/>
      <c r="D33" s="65"/>
      <c r="E33" s="65"/>
      <c r="F33" s="83" t="str">
        <f t="shared" si="4"/>
        <v/>
      </c>
      <c r="G33" s="113" t="str">
        <f t="shared" si="0"/>
        <v/>
      </c>
      <c r="H33" s="44" t="str">
        <f t="shared" si="5"/>
        <v/>
      </c>
      <c r="I33" s="45" t="str">
        <f t="shared" si="2"/>
        <v/>
      </c>
      <c r="J33" s="116" t="str">
        <f t="shared" si="3"/>
        <v/>
      </c>
    </row>
    <row r="34" spans="1:10" ht="15">
      <c r="A34" s="56"/>
      <c r="B34" s="56"/>
      <c r="C34" s="64"/>
      <c r="D34" s="65"/>
      <c r="E34" s="65"/>
      <c r="F34" s="83" t="str">
        <f t="shared" si="4"/>
        <v/>
      </c>
      <c r="G34" s="113" t="str">
        <f t="shared" ref="G34:G65" si="6">IF(A34&lt;&gt;"",IF(AUX_VAT_BALANCED_RATE=YES,"",MAX(AUX_VAT_FOR_PURCHASES)),"")</f>
        <v/>
      </c>
      <c r="H34" s="44" t="str">
        <f t="shared" si="5"/>
        <v/>
      </c>
      <c r="I34" s="45" t="str">
        <f t="shared" ref="I34:I65" si="7">IF(D34="","",IFERROR(E34-D34,""))</f>
        <v/>
      </c>
      <c r="J34" s="116" t="str">
        <f t="shared" si="3"/>
        <v/>
      </c>
    </row>
    <row r="35" spans="1:10" ht="15">
      <c r="A35" s="56"/>
      <c r="B35" s="56"/>
      <c r="C35" s="64"/>
      <c r="D35" s="65"/>
      <c r="E35" s="65"/>
      <c r="F35" s="83" t="str">
        <f t="shared" si="4"/>
        <v/>
      </c>
      <c r="G35" s="113" t="str">
        <f t="shared" si="6"/>
        <v/>
      </c>
      <c r="H35" s="44" t="str">
        <f t="shared" si="5"/>
        <v/>
      </c>
      <c r="I35" s="45" t="str">
        <f t="shared" si="7"/>
        <v/>
      </c>
      <c r="J35" s="116" t="str">
        <f t="shared" si="3"/>
        <v/>
      </c>
    </row>
    <row r="36" spans="1:10" ht="15">
      <c r="A36" s="56"/>
      <c r="B36" s="56"/>
      <c r="C36" s="64"/>
      <c r="D36" s="65"/>
      <c r="E36" s="65"/>
      <c r="F36" s="83" t="str">
        <f t="shared" si="4"/>
        <v/>
      </c>
      <c r="G36" s="113" t="str">
        <f t="shared" si="6"/>
        <v/>
      </c>
      <c r="H36" s="44" t="str">
        <f t="shared" si="5"/>
        <v/>
      </c>
      <c r="I36" s="45" t="str">
        <f t="shared" si="7"/>
        <v/>
      </c>
      <c r="J36" s="116" t="str">
        <f t="shared" si="3"/>
        <v/>
      </c>
    </row>
    <row r="37" spans="1:10" ht="15">
      <c r="A37" s="56"/>
      <c r="B37" s="56"/>
      <c r="C37" s="64"/>
      <c r="D37" s="65"/>
      <c r="E37" s="65"/>
      <c r="F37" s="83" t="str">
        <f t="shared" si="4"/>
        <v/>
      </c>
      <c r="G37" s="113" t="str">
        <f t="shared" si="6"/>
        <v/>
      </c>
      <c r="H37" s="44" t="str">
        <f t="shared" si="5"/>
        <v/>
      </c>
      <c r="I37" s="45" t="str">
        <f t="shared" si="7"/>
        <v/>
      </c>
      <c r="J37" s="116" t="str">
        <f t="shared" si="3"/>
        <v/>
      </c>
    </row>
    <row r="38" spans="1:10" ht="15">
      <c r="A38" s="56"/>
      <c r="B38" s="56"/>
      <c r="C38" s="64"/>
      <c r="D38" s="65"/>
      <c r="E38" s="65"/>
      <c r="F38" s="83" t="str">
        <f t="shared" si="4"/>
        <v/>
      </c>
      <c r="G38" s="113" t="str">
        <f t="shared" si="6"/>
        <v/>
      </c>
      <c r="H38" s="44" t="str">
        <f t="shared" si="5"/>
        <v/>
      </c>
      <c r="I38" s="45" t="str">
        <f t="shared" si="7"/>
        <v/>
      </c>
      <c r="J38" s="116" t="str">
        <f t="shared" si="3"/>
        <v/>
      </c>
    </row>
    <row r="39" spans="1:10" ht="15">
      <c r="A39" s="56"/>
      <c r="B39" s="56"/>
      <c r="C39" s="64"/>
      <c r="D39" s="65"/>
      <c r="E39" s="65"/>
      <c r="F39" s="83" t="str">
        <f t="shared" si="4"/>
        <v/>
      </c>
      <c r="G39" s="113" t="str">
        <f t="shared" si="6"/>
        <v/>
      </c>
      <c r="H39" s="44" t="str">
        <f t="shared" si="5"/>
        <v/>
      </c>
      <c r="I39" s="45" t="str">
        <f t="shared" si="7"/>
        <v/>
      </c>
      <c r="J39" s="116" t="str">
        <f t="shared" si="3"/>
        <v/>
      </c>
    </row>
    <row r="40" spans="1:10" ht="15">
      <c r="A40" s="56"/>
      <c r="B40" s="56"/>
      <c r="C40" s="64"/>
      <c r="D40" s="65"/>
      <c r="E40" s="65"/>
      <c r="F40" s="83" t="str">
        <f t="shared" si="4"/>
        <v/>
      </c>
      <c r="G40" s="113" t="str">
        <f t="shared" si="6"/>
        <v/>
      </c>
      <c r="H40" s="44" t="str">
        <f t="shared" si="5"/>
        <v/>
      </c>
      <c r="I40" s="45" t="str">
        <f t="shared" si="7"/>
        <v/>
      </c>
      <c r="J40" s="116" t="str">
        <f t="shared" si="3"/>
        <v/>
      </c>
    </row>
    <row r="41" spans="1:10" ht="15">
      <c r="A41" s="56"/>
      <c r="B41" s="56"/>
      <c r="C41" s="64"/>
      <c r="D41" s="65"/>
      <c r="E41" s="65"/>
      <c r="F41" s="83" t="str">
        <f t="shared" si="4"/>
        <v/>
      </c>
      <c r="G41" s="113" t="str">
        <f t="shared" si="6"/>
        <v/>
      </c>
      <c r="H41" s="44" t="str">
        <f t="shared" si="5"/>
        <v/>
      </c>
      <c r="I41" s="45" t="str">
        <f t="shared" si="7"/>
        <v/>
      </c>
      <c r="J41" s="116" t="str">
        <f t="shared" si="3"/>
        <v/>
      </c>
    </row>
    <row r="42" spans="1:10" ht="15">
      <c r="A42" s="56"/>
      <c r="B42" s="56"/>
      <c r="C42" s="64"/>
      <c r="D42" s="65"/>
      <c r="E42" s="65"/>
      <c r="F42" s="83" t="str">
        <f t="shared" si="4"/>
        <v/>
      </c>
      <c r="G42" s="113" t="str">
        <f t="shared" si="6"/>
        <v/>
      </c>
      <c r="H42" s="44" t="str">
        <f t="shared" si="5"/>
        <v/>
      </c>
      <c r="I42" s="45" t="str">
        <f t="shared" si="7"/>
        <v/>
      </c>
      <c r="J42" s="116" t="str">
        <f t="shared" si="3"/>
        <v/>
      </c>
    </row>
    <row r="43" spans="1:10" ht="15">
      <c r="A43" s="56"/>
      <c r="B43" s="56"/>
      <c r="C43" s="64"/>
      <c r="D43" s="65"/>
      <c r="E43" s="65"/>
      <c r="F43" s="83" t="str">
        <f t="shared" si="4"/>
        <v/>
      </c>
      <c r="G43" s="113" t="str">
        <f t="shared" si="6"/>
        <v/>
      </c>
      <c r="H43" s="44" t="str">
        <f t="shared" si="5"/>
        <v/>
      </c>
      <c r="I43" s="45" t="str">
        <f t="shared" si="7"/>
        <v/>
      </c>
      <c r="J43" s="116" t="str">
        <f t="shared" si="3"/>
        <v/>
      </c>
    </row>
    <row r="44" spans="1:10" ht="15">
      <c r="A44" s="56"/>
      <c r="B44" s="56"/>
      <c r="C44" s="64"/>
      <c r="D44" s="65"/>
      <c r="E44" s="65"/>
      <c r="F44" s="83" t="str">
        <f t="shared" si="4"/>
        <v/>
      </c>
      <c r="G44" s="113" t="str">
        <f t="shared" si="6"/>
        <v/>
      </c>
      <c r="H44" s="44" t="str">
        <f t="shared" si="5"/>
        <v/>
      </c>
      <c r="I44" s="45" t="str">
        <f t="shared" si="7"/>
        <v/>
      </c>
      <c r="J44" s="116" t="str">
        <f t="shared" si="3"/>
        <v/>
      </c>
    </row>
    <row r="45" spans="1:10" ht="15">
      <c r="A45" s="56"/>
      <c r="B45" s="56"/>
      <c r="C45" s="64"/>
      <c r="D45" s="65"/>
      <c r="E45" s="65"/>
      <c r="F45" s="83" t="str">
        <f t="shared" si="4"/>
        <v/>
      </c>
      <c r="G45" s="113" t="str">
        <f t="shared" si="6"/>
        <v/>
      </c>
      <c r="H45" s="44" t="str">
        <f t="shared" si="5"/>
        <v/>
      </c>
      <c r="I45" s="45" t="str">
        <f t="shared" si="7"/>
        <v/>
      </c>
      <c r="J45" s="116" t="str">
        <f t="shared" si="3"/>
        <v/>
      </c>
    </row>
    <row r="46" spans="1:10" ht="15">
      <c r="A46" s="56"/>
      <c r="B46" s="56"/>
      <c r="C46" s="64"/>
      <c r="D46" s="65"/>
      <c r="E46" s="65"/>
      <c r="F46" s="83" t="str">
        <f t="shared" si="4"/>
        <v/>
      </c>
      <c r="G46" s="113" t="str">
        <f t="shared" si="6"/>
        <v/>
      </c>
      <c r="H46" s="44" t="str">
        <f t="shared" si="5"/>
        <v/>
      </c>
      <c r="I46" s="45" t="str">
        <f t="shared" si="7"/>
        <v/>
      </c>
      <c r="J46" s="116" t="str">
        <f t="shared" si="3"/>
        <v/>
      </c>
    </row>
    <row r="47" spans="1:10" ht="15">
      <c r="A47" s="56"/>
      <c r="B47" s="56"/>
      <c r="C47" s="64"/>
      <c r="D47" s="65"/>
      <c r="E47" s="65"/>
      <c r="F47" s="83" t="str">
        <f t="shared" si="4"/>
        <v/>
      </c>
      <c r="G47" s="113" t="str">
        <f t="shared" si="6"/>
        <v/>
      </c>
      <c r="H47" s="44" t="str">
        <f t="shared" si="5"/>
        <v/>
      </c>
      <c r="I47" s="45" t="str">
        <f t="shared" si="7"/>
        <v/>
      </c>
      <c r="J47" s="116" t="str">
        <f t="shared" si="3"/>
        <v/>
      </c>
    </row>
    <row r="48" spans="1:10" ht="15">
      <c r="A48" s="56"/>
      <c r="B48" s="56"/>
      <c r="C48" s="64"/>
      <c r="D48" s="65"/>
      <c r="E48" s="65"/>
      <c r="F48" s="83" t="str">
        <f t="shared" si="4"/>
        <v/>
      </c>
      <c r="G48" s="113" t="str">
        <f t="shared" si="6"/>
        <v/>
      </c>
      <c r="H48" s="44" t="str">
        <f t="shared" si="5"/>
        <v/>
      </c>
      <c r="I48" s="45" t="str">
        <f t="shared" si="7"/>
        <v/>
      </c>
      <c r="J48" s="116" t="str">
        <f t="shared" si="3"/>
        <v/>
      </c>
    </row>
    <row r="49" spans="1:10" ht="15">
      <c r="A49" s="56"/>
      <c r="B49" s="56"/>
      <c r="C49" s="64"/>
      <c r="D49" s="65"/>
      <c r="E49" s="65"/>
      <c r="F49" s="83" t="str">
        <f t="shared" si="4"/>
        <v/>
      </c>
      <c r="G49" s="113" t="str">
        <f t="shared" si="6"/>
        <v/>
      </c>
      <c r="H49" s="44" t="str">
        <f t="shared" si="5"/>
        <v/>
      </c>
      <c r="I49" s="45" t="str">
        <f t="shared" si="7"/>
        <v/>
      </c>
      <c r="J49" s="116" t="str">
        <f t="shared" si="3"/>
        <v/>
      </c>
    </row>
    <row r="50" spans="1:10" ht="15">
      <c r="A50" s="56"/>
      <c r="B50" s="56"/>
      <c r="C50" s="64"/>
      <c r="D50" s="65"/>
      <c r="E50" s="65"/>
      <c r="F50" s="83" t="str">
        <f t="shared" si="4"/>
        <v/>
      </c>
      <c r="G50" s="113" t="str">
        <f t="shared" si="6"/>
        <v/>
      </c>
      <c r="H50" s="44" t="str">
        <f t="shared" si="5"/>
        <v/>
      </c>
      <c r="I50" s="45" t="str">
        <f t="shared" si="7"/>
        <v/>
      </c>
      <c r="J50" s="116" t="str">
        <f t="shared" si="3"/>
        <v/>
      </c>
    </row>
    <row r="51" spans="1:10" ht="15">
      <c r="A51" s="56"/>
      <c r="B51" s="56"/>
      <c r="C51" s="64"/>
      <c r="D51" s="65"/>
      <c r="E51" s="65"/>
      <c r="F51" s="83" t="str">
        <f t="shared" si="4"/>
        <v/>
      </c>
      <c r="G51" s="113" t="str">
        <f t="shared" si="6"/>
        <v/>
      </c>
      <c r="H51" s="44" t="str">
        <f t="shared" si="5"/>
        <v/>
      </c>
      <c r="I51" s="45" t="str">
        <f t="shared" si="7"/>
        <v/>
      </c>
      <c r="J51" s="116" t="str">
        <f t="shared" si="3"/>
        <v/>
      </c>
    </row>
    <row r="52" spans="1:10" ht="15">
      <c r="A52" s="56"/>
      <c r="B52" s="56"/>
      <c r="C52" s="64"/>
      <c r="D52" s="65"/>
      <c r="E52" s="65"/>
      <c r="F52" s="83" t="str">
        <f t="shared" si="4"/>
        <v/>
      </c>
      <c r="G52" s="113" t="str">
        <f t="shared" si="6"/>
        <v/>
      </c>
      <c r="H52" s="44" t="str">
        <f t="shared" ref="H52:H71" si="8">IFERROR(EOMONTH(E52,-1)+1,"")</f>
        <v/>
      </c>
      <c r="I52" s="45" t="str">
        <f t="shared" si="7"/>
        <v/>
      </c>
      <c r="J52" s="116" t="str">
        <f t="shared" si="3"/>
        <v/>
      </c>
    </row>
    <row r="53" spans="1:10" ht="15">
      <c r="A53" s="56"/>
      <c r="B53" s="56"/>
      <c r="C53" s="64"/>
      <c r="D53" s="65"/>
      <c r="E53" s="65"/>
      <c r="F53" s="83" t="str">
        <f t="shared" si="4"/>
        <v/>
      </c>
      <c r="G53" s="113" t="str">
        <f t="shared" si="6"/>
        <v/>
      </c>
      <c r="H53" s="44" t="str">
        <f t="shared" si="8"/>
        <v/>
      </c>
      <c r="I53" s="45" t="str">
        <f t="shared" si="7"/>
        <v/>
      </c>
      <c r="J53" s="116" t="str">
        <f t="shared" si="3"/>
        <v/>
      </c>
    </row>
    <row r="54" spans="1:10" ht="15">
      <c r="A54" s="56"/>
      <c r="B54" s="56"/>
      <c r="C54" s="64"/>
      <c r="D54" s="65"/>
      <c r="E54" s="65"/>
      <c r="F54" s="83" t="str">
        <f t="shared" si="4"/>
        <v/>
      </c>
      <c r="G54" s="113" t="str">
        <f t="shared" si="6"/>
        <v/>
      </c>
      <c r="H54" s="44" t="str">
        <f t="shared" si="8"/>
        <v/>
      </c>
      <c r="I54" s="45" t="str">
        <f t="shared" si="7"/>
        <v/>
      </c>
      <c r="J54" s="116" t="str">
        <f t="shared" si="3"/>
        <v/>
      </c>
    </row>
    <row r="55" spans="1:10" ht="15">
      <c r="A55" s="56"/>
      <c r="B55" s="56"/>
      <c r="C55" s="64"/>
      <c r="D55" s="65"/>
      <c r="E55" s="65"/>
      <c r="F55" s="83" t="str">
        <f t="shared" si="4"/>
        <v/>
      </c>
      <c r="G55" s="113" t="str">
        <f t="shared" si="6"/>
        <v/>
      </c>
      <c r="H55" s="44" t="str">
        <f t="shared" si="8"/>
        <v/>
      </c>
      <c r="I55" s="45" t="str">
        <f t="shared" si="7"/>
        <v/>
      </c>
      <c r="J55" s="116" t="str">
        <f t="shared" si="3"/>
        <v/>
      </c>
    </row>
    <row r="56" spans="1:10" ht="15">
      <c r="A56" s="56"/>
      <c r="B56" s="56"/>
      <c r="C56" s="64"/>
      <c r="D56" s="65"/>
      <c r="E56" s="65"/>
      <c r="F56" s="83" t="str">
        <f t="shared" si="4"/>
        <v/>
      </c>
      <c r="G56" s="113" t="str">
        <f t="shared" si="6"/>
        <v/>
      </c>
      <c r="H56" s="44" t="str">
        <f t="shared" si="8"/>
        <v/>
      </c>
      <c r="I56" s="45" t="str">
        <f t="shared" si="7"/>
        <v/>
      </c>
      <c r="J56" s="116" t="str">
        <f t="shared" si="3"/>
        <v/>
      </c>
    </row>
    <row r="57" spans="1:10" ht="15">
      <c r="A57" s="56"/>
      <c r="B57" s="56"/>
      <c r="C57" s="64"/>
      <c r="D57" s="65"/>
      <c r="E57" s="65"/>
      <c r="F57" s="83" t="str">
        <f t="shared" si="4"/>
        <v/>
      </c>
      <c r="G57" s="113" t="str">
        <f t="shared" si="6"/>
        <v/>
      </c>
      <c r="H57" s="44" t="str">
        <f t="shared" si="8"/>
        <v/>
      </c>
      <c r="I57" s="45" t="str">
        <f t="shared" si="7"/>
        <v/>
      </c>
      <c r="J57" s="116" t="str">
        <f t="shared" si="3"/>
        <v/>
      </c>
    </row>
    <row r="58" spans="1:10" ht="15">
      <c r="A58" s="56"/>
      <c r="B58" s="56"/>
      <c r="C58" s="64"/>
      <c r="D58" s="65"/>
      <c r="E58" s="65"/>
      <c r="F58" s="83" t="str">
        <f t="shared" si="4"/>
        <v/>
      </c>
      <c r="G58" s="113" t="str">
        <f t="shared" si="6"/>
        <v/>
      </c>
      <c r="H58" s="44" t="str">
        <f t="shared" si="8"/>
        <v/>
      </c>
      <c r="I58" s="45" t="str">
        <f t="shared" si="7"/>
        <v/>
      </c>
      <c r="J58" s="116" t="str">
        <f t="shared" si="3"/>
        <v/>
      </c>
    </row>
    <row r="59" spans="1:10" ht="15">
      <c r="A59" s="56"/>
      <c r="B59" s="56"/>
      <c r="C59" s="64"/>
      <c r="D59" s="65"/>
      <c r="E59" s="65"/>
      <c r="F59" s="83" t="str">
        <f t="shared" si="4"/>
        <v/>
      </c>
      <c r="G59" s="113" t="str">
        <f t="shared" si="6"/>
        <v/>
      </c>
      <c r="H59" s="44" t="str">
        <f t="shared" si="8"/>
        <v/>
      </c>
      <c r="I59" s="45" t="str">
        <f t="shared" si="7"/>
        <v/>
      </c>
      <c r="J59" s="116" t="str">
        <f t="shared" si="3"/>
        <v/>
      </c>
    </row>
    <row r="60" spans="1:10" ht="15">
      <c r="A60" s="56"/>
      <c r="B60" s="56"/>
      <c r="C60" s="64"/>
      <c r="D60" s="65"/>
      <c r="E60" s="65"/>
      <c r="F60" s="83" t="str">
        <f t="shared" si="4"/>
        <v/>
      </c>
      <c r="G60" s="113" t="str">
        <f t="shared" si="6"/>
        <v/>
      </c>
      <c r="H60" s="44" t="str">
        <f t="shared" si="8"/>
        <v/>
      </c>
      <c r="I60" s="45" t="str">
        <f t="shared" si="7"/>
        <v/>
      </c>
      <c r="J60" s="116" t="str">
        <f t="shared" si="3"/>
        <v/>
      </c>
    </row>
    <row r="61" spans="1:10" ht="15">
      <c r="A61" s="56"/>
      <c r="B61" s="56"/>
      <c r="C61" s="64"/>
      <c r="D61" s="65"/>
      <c r="E61" s="65"/>
      <c r="F61" s="83" t="str">
        <f t="shared" si="4"/>
        <v/>
      </c>
      <c r="G61" s="113" t="str">
        <f t="shared" si="6"/>
        <v/>
      </c>
      <c r="H61" s="44" t="str">
        <f t="shared" si="8"/>
        <v/>
      </c>
      <c r="I61" s="45" t="str">
        <f t="shared" si="7"/>
        <v/>
      </c>
      <c r="J61" s="116" t="str">
        <f t="shared" si="3"/>
        <v/>
      </c>
    </row>
    <row r="62" spans="1:10" ht="15">
      <c r="A62" s="56"/>
      <c r="B62" s="56"/>
      <c r="C62" s="64"/>
      <c r="D62" s="65"/>
      <c r="E62" s="65"/>
      <c r="F62" s="83" t="str">
        <f t="shared" si="4"/>
        <v/>
      </c>
      <c r="G62" s="113" t="str">
        <f t="shared" si="6"/>
        <v/>
      </c>
      <c r="H62" s="44" t="str">
        <f t="shared" si="8"/>
        <v/>
      </c>
      <c r="I62" s="45" t="str">
        <f t="shared" si="7"/>
        <v/>
      </c>
      <c r="J62" s="116" t="str">
        <f t="shared" si="3"/>
        <v/>
      </c>
    </row>
    <row r="63" spans="1:10" ht="15">
      <c r="A63" s="56"/>
      <c r="B63" s="56"/>
      <c r="C63" s="64"/>
      <c r="D63" s="65"/>
      <c r="E63" s="65"/>
      <c r="F63" s="83" t="str">
        <f t="shared" si="4"/>
        <v/>
      </c>
      <c r="G63" s="113" t="str">
        <f t="shared" si="6"/>
        <v/>
      </c>
      <c r="H63" s="44" t="str">
        <f t="shared" si="8"/>
        <v/>
      </c>
      <c r="I63" s="45" t="str">
        <f t="shared" si="7"/>
        <v/>
      </c>
      <c r="J63" s="116" t="str">
        <f t="shared" si="3"/>
        <v/>
      </c>
    </row>
    <row r="64" spans="1:10" ht="15">
      <c r="A64" s="56"/>
      <c r="B64" s="56"/>
      <c r="C64" s="64"/>
      <c r="D64" s="65"/>
      <c r="E64" s="65"/>
      <c r="F64" s="83" t="str">
        <f t="shared" si="4"/>
        <v/>
      </c>
      <c r="G64" s="113" t="str">
        <f t="shared" si="6"/>
        <v/>
      </c>
      <c r="H64" s="44" t="str">
        <f t="shared" si="8"/>
        <v/>
      </c>
      <c r="I64" s="45" t="str">
        <f t="shared" si="7"/>
        <v/>
      </c>
      <c r="J64" s="116" t="str">
        <f t="shared" si="3"/>
        <v/>
      </c>
    </row>
    <row r="65" spans="1:10" ht="15">
      <c r="A65" s="56"/>
      <c r="B65" s="56"/>
      <c r="C65" s="64"/>
      <c r="D65" s="65"/>
      <c r="E65" s="65"/>
      <c r="F65" s="83" t="str">
        <f t="shared" si="4"/>
        <v/>
      </c>
      <c r="G65" s="113" t="str">
        <f t="shared" si="6"/>
        <v/>
      </c>
      <c r="H65" s="44" t="str">
        <f t="shared" si="8"/>
        <v/>
      </c>
      <c r="I65" s="45" t="str">
        <f t="shared" si="7"/>
        <v/>
      </c>
      <c r="J65" s="116" t="str">
        <f t="shared" si="3"/>
        <v/>
      </c>
    </row>
    <row r="66" spans="1:10" ht="15">
      <c r="A66" s="56"/>
      <c r="B66" s="56"/>
      <c r="C66" s="64"/>
      <c r="D66" s="65"/>
      <c r="E66" s="65"/>
      <c r="F66" s="83" t="str">
        <f t="shared" si="4"/>
        <v/>
      </c>
      <c r="G66" s="113" t="str">
        <f t="shared" ref="G66:G71" si="9">IF(A66&lt;&gt;"",IF(AUX_VAT_BALANCED_RATE=YES,"",MAX(AUX_VAT_FOR_PURCHASES)),"")</f>
        <v/>
      </c>
      <c r="H66" s="44" t="str">
        <f t="shared" si="8"/>
        <v/>
      </c>
      <c r="I66" s="45" t="str">
        <f t="shared" ref="I66:I71" si="10">IF(D66="","",IFERROR(E66-D66,""))</f>
        <v/>
      </c>
      <c r="J66" s="116" t="str">
        <f t="shared" si="3"/>
        <v/>
      </c>
    </row>
    <row r="67" spans="1:10" ht="15">
      <c r="A67" s="56"/>
      <c r="B67" s="56"/>
      <c r="C67" s="64"/>
      <c r="D67" s="65"/>
      <c r="E67" s="65"/>
      <c r="F67" s="83" t="str">
        <f t="shared" si="4"/>
        <v/>
      </c>
      <c r="G67" s="113" t="str">
        <f t="shared" si="9"/>
        <v/>
      </c>
      <c r="H67" s="44" t="str">
        <f t="shared" si="8"/>
        <v/>
      </c>
      <c r="I67" s="45" t="str">
        <f t="shared" si="10"/>
        <v/>
      </c>
      <c r="J67" s="116" t="str">
        <f t="shared" ref="J67:J71" si="11">IFERROR(C67/(1+G67)*G67,"")</f>
        <v/>
      </c>
    </row>
    <row r="68" spans="1:10" ht="15">
      <c r="A68" s="56"/>
      <c r="B68" s="56"/>
      <c r="C68" s="64"/>
      <c r="D68" s="65"/>
      <c r="E68" s="65"/>
      <c r="F68" s="83" t="str">
        <f t="shared" si="4"/>
        <v/>
      </c>
      <c r="G68" s="113" t="str">
        <f t="shared" si="9"/>
        <v/>
      </c>
      <c r="H68" s="44" t="str">
        <f t="shared" si="8"/>
        <v/>
      </c>
      <c r="I68" s="45" t="str">
        <f t="shared" si="10"/>
        <v/>
      </c>
      <c r="J68" s="116" t="str">
        <f t="shared" si="11"/>
        <v/>
      </c>
    </row>
    <row r="69" spans="1:10" ht="15">
      <c r="A69" s="56"/>
      <c r="B69" s="56"/>
      <c r="C69" s="64"/>
      <c r="D69" s="65"/>
      <c r="E69" s="65"/>
      <c r="F69" s="83" t="str">
        <f t="shared" ref="F69:F71" si="12">IF(A69&lt;&gt;"","Nein", "")</f>
        <v/>
      </c>
      <c r="G69" s="113" t="str">
        <f t="shared" si="9"/>
        <v/>
      </c>
      <c r="H69" s="44" t="str">
        <f t="shared" si="8"/>
        <v/>
      </c>
      <c r="I69" s="45" t="str">
        <f t="shared" si="10"/>
        <v/>
      </c>
      <c r="J69" s="116" t="str">
        <f t="shared" si="11"/>
        <v/>
      </c>
    </row>
    <row r="70" spans="1:10" ht="15">
      <c r="A70" s="56"/>
      <c r="B70" s="56"/>
      <c r="C70" s="64"/>
      <c r="D70" s="65"/>
      <c r="E70" s="65"/>
      <c r="F70" s="83" t="str">
        <f t="shared" si="12"/>
        <v/>
      </c>
      <c r="G70" s="113" t="str">
        <f t="shared" si="9"/>
        <v/>
      </c>
      <c r="H70" s="44" t="str">
        <f t="shared" si="8"/>
        <v/>
      </c>
      <c r="I70" s="45" t="str">
        <f t="shared" si="10"/>
        <v/>
      </c>
      <c r="J70" s="116" t="str">
        <f t="shared" si="11"/>
        <v/>
      </c>
    </row>
    <row r="71" spans="1:10" ht="16" thickBot="1">
      <c r="A71" s="56"/>
      <c r="B71" s="56"/>
      <c r="C71" s="64"/>
      <c r="D71" s="65"/>
      <c r="E71" s="65"/>
      <c r="F71" s="83" t="str">
        <f t="shared" si="12"/>
        <v/>
      </c>
      <c r="G71" s="113" t="str">
        <f t="shared" si="9"/>
        <v/>
      </c>
      <c r="H71" s="44" t="str">
        <f t="shared" si="8"/>
        <v/>
      </c>
      <c r="I71" s="45" t="str">
        <f t="shared" si="10"/>
        <v/>
      </c>
      <c r="J71" s="116" t="str">
        <f t="shared" si="11"/>
        <v/>
      </c>
    </row>
    <row r="72" spans="1:10" ht="15" thickTop="1">
      <c r="A72" s="52"/>
      <c r="B72" s="52"/>
      <c r="C72" s="52"/>
      <c r="D72" s="52"/>
      <c r="E72" s="52"/>
      <c r="F72" s="52"/>
      <c r="G72" s="52"/>
      <c r="H72" s="52"/>
      <c r="I72" s="52"/>
      <c r="J72" s="52"/>
    </row>
  </sheetData>
  <sheetProtection sheet="1" objects="1" scenarios="1"/>
  <sortState xmlns:xlrd2="http://schemas.microsoft.com/office/spreadsheetml/2017/richdata2" ref="A2:I18">
    <sortCondition ref="F2:F18"/>
  </sortState>
  <phoneticPr fontId="4" type="noConversion"/>
  <conditionalFormatting sqref="A2:G2 G2:G71">
    <cfRule type="expression" dxfId="4" priority="3">
      <formula>$F2="Ja"</formula>
    </cfRule>
  </conditionalFormatting>
  <conditionalFormatting sqref="A3:G3 G2:G71">
    <cfRule type="expression" dxfId="3" priority="2">
      <formula>$F2="Ja"</formula>
    </cfRule>
  </conditionalFormatting>
  <conditionalFormatting sqref="A4:G71">
    <cfRule type="expression" dxfId="2" priority="1">
      <formula>$F4="Ja"</formula>
    </cfRule>
  </conditionalFormatting>
  <dataValidations count="2">
    <dataValidation type="list" allowBlank="1" showInputMessage="1" showErrorMessage="1" sqref="F2:F71" xr:uid="{2B2A938B-E8DF-934F-A444-2A9D1E582C03}">
      <formula1>YES_NO</formula1>
    </dataValidation>
    <dataValidation type="list" allowBlank="1" showInputMessage="1" showErrorMessage="1" sqref="G2:G71" xr:uid="{D149DF70-3966-A447-9E6D-6E8173F15FCD}">
      <formula1>AUX_VAT_FOR_PURCHASES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331A-0BDA-EC4A-B104-51FC9B06217E}">
  <sheetPr>
    <tabColor rgb="FF76F112"/>
  </sheetPr>
  <dimension ref="A1:K72"/>
  <sheetViews>
    <sheetView zoomScale="120" zoomScaleNormal="120" workbookViewId="0">
      <pane ySplit="1" topLeftCell="A2" activePane="bottomLeft" state="frozen"/>
      <selection activeCell="E60" sqref="E60"/>
      <selection pane="bottomLeft" activeCell="A2" sqref="A2"/>
    </sheetView>
  </sheetViews>
  <sheetFormatPr baseColWidth="10" defaultRowHeight="14"/>
  <cols>
    <col min="1" max="2" width="29.7109375" style="41" customWidth="1"/>
    <col min="3" max="3" width="11.28515625" style="10" customWidth="1"/>
    <col min="4" max="4" width="17" style="10" bestFit="1" customWidth="1"/>
    <col min="5" max="5" width="13.140625" style="10" bestFit="1" customWidth="1"/>
    <col min="6" max="6" width="11.140625" style="10" bestFit="1" customWidth="1"/>
    <col min="7" max="7" width="11.28515625" style="10" customWidth="1"/>
    <col min="8" max="8" width="11.140625" style="10" customWidth="1"/>
    <col min="9" max="9" width="10" style="10" bestFit="1" customWidth="1"/>
    <col min="10" max="10" width="11.85546875" style="10" bestFit="1" customWidth="1"/>
    <col min="11" max="16384" width="10.7109375" style="10"/>
  </cols>
  <sheetData>
    <row r="1" spans="1:11" ht="30">
      <c r="A1" s="55" t="s">
        <v>19</v>
      </c>
      <c r="B1" s="55" t="s">
        <v>44</v>
      </c>
      <c r="C1" s="55" t="str">
        <f>AUX!B12</f>
        <v>Rhythmus</v>
      </c>
      <c r="D1" s="85" t="s">
        <v>47</v>
      </c>
      <c r="E1" s="86" t="s">
        <v>48</v>
      </c>
      <c r="F1" s="98" t="s">
        <v>20</v>
      </c>
      <c r="G1" s="93" t="s">
        <v>85</v>
      </c>
      <c r="H1" s="87" t="s">
        <v>79</v>
      </c>
      <c r="I1" s="88" t="str">
        <f>AUX!C12</f>
        <v>Periodizität</v>
      </c>
      <c r="J1" s="88" t="s">
        <v>18</v>
      </c>
      <c r="K1" s="115" t="s">
        <v>83</v>
      </c>
    </row>
    <row r="2" spans="1:11" ht="15">
      <c r="A2" s="56" t="s">
        <v>66</v>
      </c>
      <c r="B2" s="56"/>
      <c r="C2" s="57" t="s">
        <v>1</v>
      </c>
      <c r="D2" s="58">
        <v>500</v>
      </c>
      <c r="E2" s="59">
        <v>43831</v>
      </c>
      <c r="F2" s="99">
        <f t="shared" ref="F2" si="0">IF(A2&lt;&gt;"",ULTIMO,"")</f>
        <v>72686</v>
      </c>
      <c r="G2" s="105" t="str">
        <f t="shared" ref="G2:G33" si="1">IF(A2&lt;&gt;"",IF(AUX_VAT_BALANCED_RATE=YES,"",MAX(AUX_VAT_FOR_PURCHASES)),"")</f>
        <v/>
      </c>
      <c r="H2" s="90">
        <f ca="1">IF(E2&lt;&gt;"",IF(E2&gt;=TODAY(),E2,EDATE(E2,(INT(DATEDIF(E2,TODAY()-1,"m")/I2)+1)*I2)),"")</f>
        <v>44013</v>
      </c>
      <c r="I2" s="84">
        <f>IFERROR(VLOOKUP(C2,AUX!$B$13:$C$17,2,FALSE),"")</f>
        <v>3</v>
      </c>
      <c r="J2" s="40">
        <f t="shared" ref="J2" si="2">IF(E2&lt;&gt;"",EOMONTH(E2,-1)+1,"")</f>
        <v>43831</v>
      </c>
      <c r="K2" s="114" t="str">
        <f>IFERROR(D2/(1+G2)*G2,"")</f>
        <v/>
      </c>
    </row>
    <row r="3" spans="1:11">
      <c r="A3" s="56"/>
      <c r="B3" s="56"/>
      <c r="C3" s="57"/>
      <c r="D3" s="58"/>
      <c r="E3" s="59"/>
      <c r="F3" s="99"/>
      <c r="G3" s="105" t="str">
        <f t="shared" si="1"/>
        <v/>
      </c>
      <c r="H3" s="90" t="str">
        <f t="shared" ref="H3:H5" ca="1" si="3">IF(E3&lt;&gt;"",IF(E3&gt;=TODAY(),E3,EDATE(E3,(INT(DATEDIF(E3,TODAY()-1,"m")/I3)+1)*I3)),"")</f>
        <v/>
      </c>
      <c r="I3" s="84" t="str">
        <f>IFERROR(VLOOKUP(C3,AUX!$B$13:$C$17,2,FALSE),"")</f>
        <v/>
      </c>
      <c r="J3" s="40" t="str">
        <f t="shared" ref="J3:J5" si="4">IF(E3&lt;&gt;"",EOMONTH(E3,-1)+1,"")</f>
        <v/>
      </c>
      <c r="K3" s="116" t="str">
        <f t="shared" ref="K3:K66" si="5">IFERROR(D3/(1+G3)*G3,"")</f>
        <v/>
      </c>
    </row>
    <row r="4" spans="1:11">
      <c r="A4" s="56"/>
      <c r="B4" s="56"/>
      <c r="C4" s="57"/>
      <c r="D4" s="58"/>
      <c r="E4" s="59"/>
      <c r="F4" s="99" t="str">
        <f t="shared" ref="F4:F67" si="6">IF(A4&lt;&gt;"",ULTIMO,"")</f>
        <v/>
      </c>
      <c r="G4" s="105" t="str">
        <f t="shared" si="1"/>
        <v/>
      </c>
      <c r="H4" s="90" t="str">
        <f t="shared" ca="1" si="3"/>
        <v/>
      </c>
      <c r="I4" s="84" t="str">
        <f>IFERROR(VLOOKUP(C4,AUX!$B$13:$C$17,2,FALSE),"")</f>
        <v/>
      </c>
      <c r="J4" s="40" t="str">
        <f t="shared" si="4"/>
        <v/>
      </c>
      <c r="K4" s="116" t="str">
        <f t="shared" si="5"/>
        <v/>
      </c>
    </row>
    <row r="5" spans="1:11">
      <c r="A5" s="56"/>
      <c r="B5" s="56"/>
      <c r="C5" s="57"/>
      <c r="D5" s="58"/>
      <c r="E5" s="59"/>
      <c r="F5" s="99" t="str">
        <f t="shared" si="6"/>
        <v/>
      </c>
      <c r="G5" s="105" t="str">
        <f t="shared" si="1"/>
        <v/>
      </c>
      <c r="H5" s="90" t="str">
        <f t="shared" ca="1" si="3"/>
        <v/>
      </c>
      <c r="I5" s="84" t="str">
        <f>IFERROR(VLOOKUP(C5,AUX!$B$13:$C$17,2,FALSE),"")</f>
        <v/>
      </c>
      <c r="J5" s="40" t="str">
        <f t="shared" si="4"/>
        <v/>
      </c>
      <c r="K5" s="116" t="str">
        <f t="shared" si="5"/>
        <v/>
      </c>
    </row>
    <row r="6" spans="1:11">
      <c r="A6" s="56"/>
      <c r="B6" s="56"/>
      <c r="C6" s="57"/>
      <c r="D6" s="58"/>
      <c r="E6" s="59"/>
      <c r="F6" s="99" t="str">
        <f t="shared" si="6"/>
        <v/>
      </c>
      <c r="G6" s="105" t="str">
        <f t="shared" si="1"/>
        <v/>
      </c>
      <c r="H6" s="90" t="str">
        <f t="shared" ref="H6:H69" ca="1" si="7">IF(E6&lt;&gt;"",IF(E6&gt;=TODAY(),E6,EDATE(E6,(INT(DATEDIF(E6,TODAY()-1,"m")/I6)+1)*I6)),"")</f>
        <v/>
      </c>
      <c r="I6" s="84" t="str">
        <f>IFERROR(VLOOKUP(C6,AUX!$B$13:$C$17,2,FALSE),"")</f>
        <v/>
      </c>
      <c r="J6" s="40" t="str">
        <f t="shared" ref="J6:J69" si="8">IF(E6&lt;&gt;"",EOMONTH(E6,-1)+1,"")</f>
        <v/>
      </c>
      <c r="K6" s="116" t="str">
        <f t="shared" si="5"/>
        <v/>
      </c>
    </row>
    <row r="7" spans="1:11">
      <c r="A7" s="56"/>
      <c r="B7" s="56"/>
      <c r="C7" s="57"/>
      <c r="D7" s="58"/>
      <c r="E7" s="59"/>
      <c r="F7" s="99" t="str">
        <f t="shared" si="6"/>
        <v/>
      </c>
      <c r="G7" s="105" t="str">
        <f t="shared" si="1"/>
        <v/>
      </c>
      <c r="H7" s="90" t="str">
        <f t="shared" ca="1" si="7"/>
        <v/>
      </c>
      <c r="I7" s="84" t="str">
        <f>IFERROR(VLOOKUP(C7,AUX!$B$13:$C$17,2,FALSE),"")</f>
        <v/>
      </c>
      <c r="J7" s="40" t="str">
        <f t="shared" si="8"/>
        <v/>
      </c>
      <c r="K7" s="116" t="str">
        <f t="shared" si="5"/>
        <v/>
      </c>
    </row>
    <row r="8" spans="1:11">
      <c r="A8" s="56"/>
      <c r="B8" s="56"/>
      <c r="C8" s="57"/>
      <c r="D8" s="58"/>
      <c r="E8" s="59"/>
      <c r="F8" s="99" t="str">
        <f t="shared" si="6"/>
        <v/>
      </c>
      <c r="G8" s="105" t="str">
        <f t="shared" si="1"/>
        <v/>
      </c>
      <c r="H8" s="90" t="str">
        <f t="shared" ca="1" si="7"/>
        <v/>
      </c>
      <c r="I8" s="84" t="str">
        <f>IFERROR(VLOOKUP(C8,AUX!$B$13:$C$17,2,FALSE),"")</f>
        <v/>
      </c>
      <c r="J8" s="40" t="str">
        <f t="shared" si="8"/>
        <v/>
      </c>
      <c r="K8" s="116" t="str">
        <f t="shared" si="5"/>
        <v/>
      </c>
    </row>
    <row r="9" spans="1:11">
      <c r="A9" s="56"/>
      <c r="B9" s="56"/>
      <c r="C9" s="57"/>
      <c r="D9" s="58"/>
      <c r="E9" s="59"/>
      <c r="F9" s="99" t="str">
        <f t="shared" si="6"/>
        <v/>
      </c>
      <c r="G9" s="105" t="str">
        <f t="shared" si="1"/>
        <v/>
      </c>
      <c r="H9" s="90" t="str">
        <f t="shared" ca="1" si="7"/>
        <v/>
      </c>
      <c r="I9" s="84" t="str">
        <f>IFERROR(VLOOKUP(C9,AUX!$B$13:$C$17,2,FALSE),"")</f>
        <v/>
      </c>
      <c r="J9" s="40" t="str">
        <f t="shared" si="8"/>
        <v/>
      </c>
      <c r="K9" s="116" t="str">
        <f t="shared" si="5"/>
        <v/>
      </c>
    </row>
    <row r="10" spans="1:11">
      <c r="A10" s="56"/>
      <c r="B10" s="56"/>
      <c r="C10" s="57"/>
      <c r="D10" s="58"/>
      <c r="E10" s="59"/>
      <c r="F10" s="99" t="str">
        <f t="shared" si="6"/>
        <v/>
      </c>
      <c r="G10" s="105" t="str">
        <f t="shared" si="1"/>
        <v/>
      </c>
      <c r="H10" s="90" t="str">
        <f t="shared" ca="1" si="7"/>
        <v/>
      </c>
      <c r="I10" s="84" t="str">
        <f>IFERROR(VLOOKUP(C10,AUX!$B$13:$C$17,2,FALSE),"")</f>
        <v/>
      </c>
      <c r="J10" s="40" t="str">
        <f t="shared" si="8"/>
        <v/>
      </c>
      <c r="K10" s="116" t="str">
        <f t="shared" si="5"/>
        <v/>
      </c>
    </row>
    <row r="11" spans="1:11">
      <c r="A11" s="56"/>
      <c r="B11" s="56"/>
      <c r="C11" s="57"/>
      <c r="D11" s="58"/>
      <c r="E11" s="59"/>
      <c r="F11" s="99" t="str">
        <f t="shared" si="6"/>
        <v/>
      </c>
      <c r="G11" s="105" t="str">
        <f t="shared" si="1"/>
        <v/>
      </c>
      <c r="H11" s="90" t="str">
        <f t="shared" ca="1" si="7"/>
        <v/>
      </c>
      <c r="I11" s="84" t="str">
        <f>IFERROR(VLOOKUP(C11,AUX!$B$13:$C$17,2,FALSE),"")</f>
        <v/>
      </c>
      <c r="J11" s="40" t="str">
        <f t="shared" si="8"/>
        <v/>
      </c>
      <c r="K11" s="116" t="str">
        <f t="shared" si="5"/>
        <v/>
      </c>
    </row>
    <row r="12" spans="1:11">
      <c r="A12" s="56"/>
      <c r="B12" s="56"/>
      <c r="C12" s="57"/>
      <c r="D12" s="58"/>
      <c r="E12" s="59"/>
      <c r="F12" s="99" t="str">
        <f t="shared" si="6"/>
        <v/>
      </c>
      <c r="G12" s="105" t="str">
        <f t="shared" si="1"/>
        <v/>
      </c>
      <c r="H12" s="90" t="str">
        <f t="shared" ca="1" si="7"/>
        <v/>
      </c>
      <c r="I12" s="84" t="str">
        <f>IFERROR(VLOOKUP(C12,AUX!$B$13:$C$17,2,FALSE),"")</f>
        <v/>
      </c>
      <c r="J12" s="40" t="str">
        <f t="shared" si="8"/>
        <v/>
      </c>
      <c r="K12" s="116" t="str">
        <f t="shared" si="5"/>
        <v/>
      </c>
    </row>
    <row r="13" spans="1:11">
      <c r="A13" s="56"/>
      <c r="B13" s="89"/>
      <c r="C13" s="57"/>
      <c r="D13" s="58"/>
      <c r="E13" s="59"/>
      <c r="F13" s="99" t="str">
        <f t="shared" si="6"/>
        <v/>
      </c>
      <c r="G13" s="105" t="str">
        <f t="shared" si="1"/>
        <v/>
      </c>
      <c r="H13" s="90" t="str">
        <f t="shared" ca="1" si="7"/>
        <v/>
      </c>
      <c r="I13" s="84" t="str">
        <f>IFERROR(VLOOKUP(C13,AUX!$B$13:$C$17,2,FALSE),"")</f>
        <v/>
      </c>
      <c r="J13" s="40" t="str">
        <f t="shared" si="8"/>
        <v/>
      </c>
      <c r="K13" s="116" t="str">
        <f t="shared" si="5"/>
        <v/>
      </c>
    </row>
    <row r="14" spans="1:11">
      <c r="A14" s="56"/>
      <c r="B14" s="56"/>
      <c r="C14" s="57"/>
      <c r="D14" s="58"/>
      <c r="E14" s="59"/>
      <c r="F14" s="99" t="str">
        <f t="shared" si="6"/>
        <v/>
      </c>
      <c r="G14" s="105" t="str">
        <f t="shared" si="1"/>
        <v/>
      </c>
      <c r="H14" s="90" t="str">
        <f t="shared" ca="1" si="7"/>
        <v/>
      </c>
      <c r="I14" s="84" t="str">
        <f>IFERROR(VLOOKUP(C14,AUX!$B$13:$C$17,2,FALSE),"")</f>
        <v/>
      </c>
      <c r="J14" s="40" t="str">
        <f t="shared" si="8"/>
        <v/>
      </c>
      <c r="K14" s="116" t="str">
        <f t="shared" si="5"/>
        <v/>
      </c>
    </row>
    <row r="15" spans="1:11">
      <c r="A15" s="56"/>
      <c r="B15" s="56"/>
      <c r="C15" s="57"/>
      <c r="D15" s="58"/>
      <c r="E15" s="59"/>
      <c r="F15" s="99" t="str">
        <f t="shared" si="6"/>
        <v/>
      </c>
      <c r="G15" s="105" t="str">
        <f t="shared" si="1"/>
        <v/>
      </c>
      <c r="H15" s="90" t="str">
        <f t="shared" ca="1" si="7"/>
        <v/>
      </c>
      <c r="I15" s="84" t="str">
        <f>IFERROR(VLOOKUP(C15,AUX!$B$13:$C$17,2,FALSE),"")</f>
        <v/>
      </c>
      <c r="J15" s="40" t="str">
        <f t="shared" si="8"/>
        <v/>
      </c>
      <c r="K15" s="116" t="str">
        <f t="shared" si="5"/>
        <v/>
      </c>
    </row>
    <row r="16" spans="1:11">
      <c r="A16" s="56"/>
      <c r="B16" s="56"/>
      <c r="C16" s="57"/>
      <c r="D16" s="58"/>
      <c r="E16" s="59"/>
      <c r="F16" s="99" t="str">
        <f t="shared" si="6"/>
        <v/>
      </c>
      <c r="G16" s="105" t="str">
        <f t="shared" si="1"/>
        <v/>
      </c>
      <c r="H16" s="90" t="str">
        <f t="shared" ca="1" si="7"/>
        <v/>
      </c>
      <c r="I16" s="84" t="str">
        <f>IFERROR(VLOOKUP(C16,AUX!$B$13:$C$17,2,FALSE),"")</f>
        <v/>
      </c>
      <c r="J16" s="40" t="str">
        <f t="shared" si="8"/>
        <v/>
      </c>
      <c r="K16" s="116" t="str">
        <f t="shared" si="5"/>
        <v/>
      </c>
    </row>
    <row r="17" spans="1:11">
      <c r="A17" s="56"/>
      <c r="B17" s="56"/>
      <c r="C17" s="57"/>
      <c r="D17" s="58"/>
      <c r="E17" s="59"/>
      <c r="F17" s="99" t="str">
        <f t="shared" si="6"/>
        <v/>
      </c>
      <c r="G17" s="105" t="str">
        <f t="shared" si="1"/>
        <v/>
      </c>
      <c r="H17" s="90" t="str">
        <f t="shared" ca="1" si="7"/>
        <v/>
      </c>
      <c r="I17" s="84" t="str">
        <f>IFERROR(VLOOKUP(C17,AUX!$B$13:$C$17,2,FALSE),"")</f>
        <v/>
      </c>
      <c r="J17" s="40" t="str">
        <f t="shared" si="8"/>
        <v/>
      </c>
      <c r="K17" s="116" t="str">
        <f t="shared" si="5"/>
        <v/>
      </c>
    </row>
    <row r="18" spans="1:11">
      <c r="A18" s="56"/>
      <c r="B18" s="56"/>
      <c r="C18" s="57"/>
      <c r="D18" s="58"/>
      <c r="E18" s="59"/>
      <c r="F18" s="99" t="str">
        <f t="shared" si="6"/>
        <v/>
      </c>
      <c r="G18" s="105" t="str">
        <f t="shared" si="1"/>
        <v/>
      </c>
      <c r="H18" s="90" t="str">
        <f t="shared" ca="1" si="7"/>
        <v/>
      </c>
      <c r="I18" s="84" t="str">
        <f>IFERROR(VLOOKUP(C18,AUX!$B$13:$C$17,2,FALSE),"")</f>
        <v/>
      </c>
      <c r="J18" s="40" t="str">
        <f t="shared" si="8"/>
        <v/>
      </c>
      <c r="K18" s="116" t="str">
        <f t="shared" si="5"/>
        <v/>
      </c>
    </row>
    <row r="19" spans="1:11">
      <c r="A19" s="56"/>
      <c r="B19" s="56"/>
      <c r="C19" s="57"/>
      <c r="D19" s="58"/>
      <c r="E19" s="59"/>
      <c r="F19" s="99" t="str">
        <f t="shared" si="6"/>
        <v/>
      </c>
      <c r="G19" s="105" t="str">
        <f t="shared" si="1"/>
        <v/>
      </c>
      <c r="H19" s="90" t="str">
        <f t="shared" ca="1" si="7"/>
        <v/>
      </c>
      <c r="I19" s="84" t="str">
        <f>IFERROR(VLOOKUP(C19,AUX!$B$13:$C$17,2,FALSE),"")</f>
        <v/>
      </c>
      <c r="J19" s="40" t="str">
        <f t="shared" si="8"/>
        <v/>
      </c>
      <c r="K19" s="116" t="str">
        <f t="shared" si="5"/>
        <v/>
      </c>
    </row>
    <row r="20" spans="1:11">
      <c r="A20" s="56"/>
      <c r="B20" s="56"/>
      <c r="C20" s="57"/>
      <c r="D20" s="58"/>
      <c r="E20" s="59"/>
      <c r="F20" s="99" t="str">
        <f t="shared" si="6"/>
        <v/>
      </c>
      <c r="G20" s="105" t="str">
        <f t="shared" si="1"/>
        <v/>
      </c>
      <c r="H20" s="90" t="str">
        <f t="shared" ca="1" si="7"/>
        <v/>
      </c>
      <c r="I20" s="84" t="str">
        <f>IFERROR(VLOOKUP(C20,AUX!$B$13:$C$17,2,FALSE),"")</f>
        <v/>
      </c>
      <c r="J20" s="40" t="str">
        <f t="shared" si="8"/>
        <v/>
      </c>
      <c r="K20" s="116" t="str">
        <f t="shared" si="5"/>
        <v/>
      </c>
    </row>
    <row r="21" spans="1:11">
      <c r="A21" s="56"/>
      <c r="B21" s="56"/>
      <c r="C21" s="57"/>
      <c r="D21" s="58"/>
      <c r="E21" s="59"/>
      <c r="F21" s="99" t="str">
        <f t="shared" si="6"/>
        <v/>
      </c>
      <c r="G21" s="105" t="str">
        <f t="shared" si="1"/>
        <v/>
      </c>
      <c r="H21" s="90" t="str">
        <f t="shared" ca="1" si="7"/>
        <v/>
      </c>
      <c r="I21" s="84" t="str">
        <f>IFERROR(VLOOKUP(C21,AUX!$B$13:$C$17,2,FALSE),"")</f>
        <v/>
      </c>
      <c r="J21" s="40" t="str">
        <f t="shared" si="8"/>
        <v/>
      </c>
      <c r="K21" s="116" t="str">
        <f t="shared" si="5"/>
        <v/>
      </c>
    </row>
    <row r="22" spans="1:11">
      <c r="A22" s="56"/>
      <c r="B22" s="56"/>
      <c r="C22" s="57"/>
      <c r="D22" s="58"/>
      <c r="E22" s="59"/>
      <c r="F22" s="99" t="str">
        <f t="shared" si="6"/>
        <v/>
      </c>
      <c r="G22" s="105" t="str">
        <f t="shared" si="1"/>
        <v/>
      </c>
      <c r="H22" s="90" t="str">
        <f t="shared" ca="1" si="7"/>
        <v/>
      </c>
      <c r="I22" s="84" t="str">
        <f>IFERROR(VLOOKUP(C22,AUX!$B$13:$C$17,2,FALSE),"")</f>
        <v/>
      </c>
      <c r="J22" s="40" t="str">
        <f t="shared" si="8"/>
        <v/>
      </c>
      <c r="K22" s="116" t="str">
        <f t="shared" si="5"/>
        <v/>
      </c>
    </row>
    <row r="23" spans="1:11">
      <c r="A23" s="56"/>
      <c r="B23" s="56"/>
      <c r="C23" s="57"/>
      <c r="D23" s="58"/>
      <c r="E23" s="59"/>
      <c r="F23" s="99" t="str">
        <f t="shared" si="6"/>
        <v/>
      </c>
      <c r="G23" s="105" t="str">
        <f t="shared" si="1"/>
        <v/>
      </c>
      <c r="H23" s="90" t="str">
        <f t="shared" ca="1" si="7"/>
        <v/>
      </c>
      <c r="I23" s="84" t="str">
        <f>IFERROR(VLOOKUP(C23,AUX!$B$13:$C$17,2,FALSE),"")</f>
        <v/>
      </c>
      <c r="J23" s="40" t="str">
        <f t="shared" si="8"/>
        <v/>
      </c>
      <c r="K23" s="116" t="str">
        <f t="shared" si="5"/>
        <v/>
      </c>
    </row>
    <row r="24" spans="1:11">
      <c r="A24" s="56"/>
      <c r="B24" s="56"/>
      <c r="C24" s="57"/>
      <c r="D24" s="58"/>
      <c r="E24" s="59"/>
      <c r="F24" s="99" t="str">
        <f t="shared" si="6"/>
        <v/>
      </c>
      <c r="G24" s="105" t="str">
        <f t="shared" si="1"/>
        <v/>
      </c>
      <c r="H24" s="90" t="str">
        <f t="shared" ca="1" si="7"/>
        <v/>
      </c>
      <c r="I24" s="84" t="str">
        <f>IFERROR(VLOOKUP(C24,AUX!$B$13:$C$17,2,FALSE),"")</f>
        <v/>
      </c>
      <c r="J24" s="40" t="str">
        <f t="shared" si="8"/>
        <v/>
      </c>
      <c r="K24" s="116" t="str">
        <f t="shared" si="5"/>
        <v/>
      </c>
    </row>
    <row r="25" spans="1:11">
      <c r="A25" s="56"/>
      <c r="B25" s="56"/>
      <c r="C25" s="57"/>
      <c r="D25" s="58"/>
      <c r="E25" s="59"/>
      <c r="F25" s="99" t="str">
        <f t="shared" si="6"/>
        <v/>
      </c>
      <c r="G25" s="105" t="str">
        <f t="shared" si="1"/>
        <v/>
      </c>
      <c r="H25" s="90" t="str">
        <f t="shared" ca="1" si="7"/>
        <v/>
      </c>
      <c r="I25" s="84" t="str">
        <f>IFERROR(VLOOKUP(C25,AUX!$B$13:$C$17,2,FALSE),"")</f>
        <v/>
      </c>
      <c r="J25" s="40" t="str">
        <f t="shared" si="8"/>
        <v/>
      </c>
      <c r="K25" s="116" t="str">
        <f t="shared" si="5"/>
        <v/>
      </c>
    </row>
    <row r="26" spans="1:11">
      <c r="A26" s="56"/>
      <c r="B26" s="56"/>
      <c r="C26" s="57"/>
      <c r="D26" s="58"/>
      <c r="E26" s="59"/>
      <c r="F26" s="99" t="str">
        <f t="shared" si="6"/>
        <v/>
      </c>
      <c r="G26" s="105" t="str">
        <f t="shared" si="1"/>
        <v/>
      </c>
      <c r="H26" s="90" t="str">
        <f t="shared" ca="1" si="7"/>
        <v/>
      </c>
      <c r="I26" s="84" t="str">
        <f>IFERROR(VLOOKUP(C26,AUX!$B$13:$C$17,2,FALSE),"")</f>
        <v/>
      </c>
      <c r="J26" s="40" t="str">
        <f t="shared" si="8"/>
        <v/>
      </c>
      <c r="K26" s="116" t="str">
        <f t="shared" si="5"/>
        <v/>
      </c>
    </row>
    <row r="27" spans="1:11">
      <c r="A27" s="56"/>
      <c r="B27" s="56"/>
      <c r="C27" s="57"/>
      <c r="D27" s="58"/>
      <c r="E27" s="59"/>
      <c r="F27" s="99" t="str">
        <f t="shared" si="6"/>
        <v/>
      </c>
      <c r="G27" s="105" t="str">
        <f t="shared" si="1"/>
        <v/>
      </c>
      <c r="H27" s="90" t="str">
        <f t="shared" ca="1" si="7"/>
        <v/>
      </c>
      <c r="I27" s="84" t="str">
        <f>IFERROR(VLOOKUP(C27,AUX!$B$13:$C$17,2,FALSE),"")</f>
        <v/>
      </c>
      <c r="J27" s="40" t="str">
        <f t="shared" si="8"/>
        <v/>
      </c>
      <c r="K27" s="116" t="str">
        <f t="shared" si="5"/>
        <v/>
      </c>
    </row>
    <row r="28" spans="1:11">
      <c r="A28" s="56"/>
      <c r="B28" s="56"/>
      <c r="C28" s="57"/>
      <c r="D28" s="58"/>
      <c r="E28" s="59"/>
      <c r="F28" s="99" t="str">
        <f t="shared" si="6"/>
        <v/>
      </c>
      <c r="G28" s="105" t="str">
        <f t="shared" si="1"/>
        <v/>
      </c>
      <c r="H28" s="90" t="str">
        <f t="shared" ca="1" si="7"/>
        <v/>
      </c>
      <c r="I28" s="84" t="str">
        <f>IFERROR(VLOOKUP(C28,AUX!$B$13:$C$17,2,FALSE),"")</f>
        <v/>
      </c>
      <c r="J28" s="40" t="str">
        <f t="shared" si="8"/>
        <v/>
      </c>
      <c r="K28" s="116" t="str">
        <f t="shared" si="5"/>
        <v/>
      </c>
    </row>
    <row r="29" spans="1:11">
      <c r="A29" s="56"/>
      <c r="B29" s="56"/>
      <c r="C29" s="57"/>
      <c r="D29" s="58"/>
      <c r="E29" s="59"/>
      <c r="F29" s="99" t="str">
        <f t="shared" si="6"/>
        <v/>
      </c>
      <c r="G29" s="105" t="str">
        <f t="shared" si="1"/>
        <v/>
      </c>
      <c r="H29" s="90" t="str">
        <f t="shared" ca="1" si="7"/>
        <v/>
      </c>
      <c r="I29" s="84" t="str">
        <f>IFERROR(VLOOKUP(C29,AUX!$B$13:$C$17,2,FALSE),"")</f>
        <v/>
      </c>
      <c r="J29" s="40" t="str">
        <f t="shared" si="8"/>
        <v/>
      </c>
      <c r="K29" s="116" t="str">
        <f t="shared" si="5"/>
        <v/>
      </c>
    </row>
    <row r="30" spans="1:11">
      <c r="A30" s="56"/>
      <c r="B30" s="56"/>
      <c r="C30" s="57"/>
      <c r="D30" s="58"/>
      <c r="E30" s="59"/>
      <c r="F30" s="99" t="str">
        <f t="shared" si="6"/>
        <v/>
      </c>
      <c r="G30" s="105" t="str">
        <f t="shared" si="1"/>
        <v/>
      </c>
      <c r="H30" s="90" t="str">
        <f t="shared" ca="1" si="7"/>
        <v/>
      </c>
      <c r="I30" s="84" t="str">
        <f>IFERROR(VLOOKUP(C30,AUX!$B$13:$C$17,2,FALSE),"")</f>
        <v/>
      </c>
      <c r="J30" s="40" t="str">
        <f t="shared" si="8"/>
        <v/>
      </c>
      <c r="K30" s="116" t="str">
        <f t="shared" si="5"/>
        <v/>
      </c>
    </row>
    <row r="31" spans="1:11">
      <c r="A31" s="56"/>
      <c r="B31" s="56"/>
      <c r="C31" s="60"/>
      <c r="D31" s="58"/>
      <c r="E31" s="59"/>
      <c r="F31" s="99" t="str">
        <f t="shared" si="6"/>
        <v/>
      </c>
      <c r="G31" s="105" t="str">
        <f t="shared" si="1"/>
        <v/>
      </c>
      <c r="H31" s="90" t="str">
        <f t="shared" ca="1" si="7"/>
        <v/>
      </c>
      <c r="I31" s="84" t="str">
        <f>IFERROR(VLOOKUP(C31,AUX!$B$13:$C$17,2,FALSE),"")</f>
        <v/>
      </c>
      <c r="J31" s="40" t="str">
        <f t="shared" si="8"/>
        <v/>
      </c>
      <c r="K31" s="116" t="str">
        <f t="shared" si="5"/>
        <v/>
      </c>
    </row>
    <row r="32" spans="1:11">
      <c r="A32" s="56"/>
      <c r="B32" s="56"/>
      <c r="C32" s="60"/>
      <c r="D32" s="58"/>
      <c r="E32" s="59"/>
      <c r="F32" s="99" t="str">
        <f t="shared" si="6"/>
        <v/>
      </c>
      <c r="G32" s="105" t="str">
        <f t="shared" si="1"/>
        <v/>
      </c>
      <c r="H32" s="90" t="str">
        <f t="shared" ca="1" si="7"/>
        <v/>
      </c>
      <c r="I32" s="84" t="str">
        <f>IFERROR(VLOOKUP(C32,AUX!$B$13:$C$17,2,FALSE),"")</f>
        <v/>
      </c>
      <c r="J32" s="40" t="str">
        <f t="shared" si="8"/>
        <v/>
      </c>
      <c r="K32" s="116" t="str">
        <f t="shared" si="5"/>
        <v/>
      </c>
    </row>
    <row r="33" spans="1:11">
      <c r="A33" s="56"/>
      <c r="B33" s="56"/>
      <c r="C33" s="60"/>
      <c r="D33" s="58"/>
      <c r="E33" s="59"/>
      <c r="F33" s="99" t="str">
        <f t="shared" si="6"/>
        <v/>
      </c>
      <c r="G33" s="105" t="str">
        <f t="shared" si="1"/>
        <v/>
      </c>
      <c r="H33" s="90" t="str">
        <f t="shared" ca="1" si="7"/>
        <v/>
      </c>
      <c r="I33" s="84" t="str">
        <f>IFERROR(VLOOKUP(C33,AUX!$B$13:$C$17,2,FALSE),"")</f>
        <v/>
      </c>
      <c r="J33" s="40" t="str">
        <f t="shared" si="8"/>
        <v/>
      </c>
      <c r="K33" s="116" t="str">
        <f t="shared" si="5"/>
        <v/>
      </c>
    </row>
    <row r="34" spans="1:11">
      <c r="A34" s="56"/>
      <c r="B34" s="56"/>
      <c r="C34" s="60"/>
      <c r="D34" s="58"/>
      <c r="E34" s="59"/>
      <c r="F34" s="99" t="str">
        <f t="shared" si="6"/>
        <v/>
      </c>
      <c r="G34" s="105" t="str">
        <f t="shared" ref="G34:G64" si="9">IF(A34&lt;&gt;"",IF(AUX_VAT_BALANCED_RATE=YES,"",MAX(AUX_VAT_FOR_PURCHASES)),"")</f>
        <v/>
      </c>
      <c r="H34" s="90" t="str">
        <f t="shared" ca="1" si="7"/>
        <v/>
      </c>
      <c r="I34" s="84" t="str">
        <f>IFERROR(VLOOKUP(C34,AUX!$B$13:$C$17,2,FALSE),"")</f>
        <v/>
      </c>
      <c r="J34" s="40" t="str">
        <f t="shared" si="8"/>
        <v/>
      </c>
      <c r="K34" s="116" t="str">
        <f t="shared" si="5"/>
        <v/>
      </c>
    </row>
    <row r="35" spans="1:11">
      <c r="A35" s="56"/>
      <c r="B35" s="56"/>
      <c r="C35" s="60"/>
      <c r="D35" s="58"/>
      <c r="E35" s="59"/>
      <c r="F35" s="99" t="str">
        <f t="shared" si="6"/>
        <v/>
      </c>
      <c r="G35" s="105" t="str">
        <f t="shared" si="9"/>
        <v/>
      </c>
      <c r="H35" s="90" t="str">
        <f t="shared" ca="1" si="7"/>
        <v/>
      </c>
      <c r="I35" s="84" t="str">
        <f>IFERROR(VLOOKUP(C35,AUX!$B$13:$C$17,2,FALSE),"")</f>
        <v/>
      </c>
      <c r="J35" s="40" t="str">
        <f t="shared" si="8"/>
        <v/>
      </c>
      <c r="K35" s="116" t="str">
        <f t="shared" si="5"/>
        <v/>
      </c>
    </row>
    <row r="36" spans="1:11">
      <c r="A36" s="56"/>
      <c r="B36" s="56"/>
      <c r="C36" s="60"/>
      <c r="D36" s="58"/>
      <c r="E36" s="59"/>
      <c r="F36" s="99" t="str">
        <f t="shared" si="6"/>
        <v/>
      </c>
      <c r="G36" s="105" t="str">
        <f t="shared" si="9"/>
        <v/>
      </c>
      <c r="H36" s="90" t="str">
        <f t="shared" ca="1" si="7"/>
        <v/>
      </c>
      <c r="I36" s="84" t="str">
        <f>IFERROR(VLOOKUP(C36,AUX!$B$13:$C$17,2,FALSE),"")</f>
        <v/>
      </c>
      <c r="J36" s="40" t="str">
        <f t="shared" si="8"/>
        <v/>
      </c>
      <c r="K36" s="116" t="str">
        <f t="shared" si="5"/>
        <v/>
      </c>
    </row>
    <row r="37" spans="1:11">
      <c r="A37" s="56"/>
      <c r="B37" s="56"/>
      <c r="C37" s="60"/>
      <c r="D37" s="58"/>
      <c r="E37" s="59"/>
      <c r="F37" s="99" t="str">
        <f t="shared" si="6"/>
        <v/>
      </c>
      <c r="G37" s="105" t="str">
        <f t="shared" si="9"/>
        <v/>
      </c>
      <c r="H37" s="90" t="str">
        <f t="shared" ca="1" si="7"/>
        <v/>
      </c>
      <c r="I37" s="84" t="str">
        <f>IFERROR(VLOOKUP(C37,AUX!$B$13:$C$17,2,FALSE),"")</f>
        <v/>
      </c>
      <c r="J37" s="40" t="str">
        <f t="shared" si="8"/>
        <v/>
      </c>
      <c r="K37" s="116" t="str">
        <f t="shared" si="5"/>
        <v/>
      </c>
    </row>
    <row r="38" spans="1:11">
      <c r="A38" s="56"/>
      <c r="B38" s="56"/>
      <c r="C38" s="60"/>
      <c r="D38" s="58"/>
      <c r="E38" s="59"/>
      <c r="F38" s="99" t="str">
        <f t="shared" si="6"/>
        <v/>
      </c>
      <c r="G38" s="105" t="str">
        <f t="shared" si="9"/>
        <v/>
      </c>
      <c r="H38" s="90" t="str">
        <f t="shared" ca="1" si="7"/>
        <v/>
      </c>
      <c r="I38" s="84" t="str">
        <f>IFERROR(VLOOKUP(C38,AUX!$B$13:$C$17,2,FALSE),"")</f>
        <v/>
      </c>
      <c r="J38" s="40" t="str">
        <f t="shared" si="8"/>
        <v/>
      </c>
      <c r="K38" s="116" t="str">
        <f t="shared" si="5"/>
        <v/>
      </c>
    </row>
    <row r="39" spans="1:11">
      <c r="A39" s="56"/>
      <c r="B39" s="56"/>
      <c r="C39" s="60"/>
      <c r="D39" s="58"/>
      <c r="E39" s="59"/>
      <c r="F39" s="99" t="str">
        <f t="shared" si="6"/>
        <v/>
      </c>
      <c r="G39" s="105" t="str">
        <f t="shared" si="9"/>
        <v/>
      </c>
      <c r="H39" s="90" t="str">
        <f t="shared" ca="1" si="7"/>
        <v/>
      </c>
      <c r="I39" s="84" t="str">
        <f>IFERROR(VLOOKUP(C39,AUX!$B$13:$C$17,2,FALSE),"")</f>
        <v/>
      </c>
      <c r="J39" s="40" t="str">
        <f t="shared" si="8"/>
        <v/>
      </c>
      <c r="K39" s="116" t="str">
        <f t="shared" si="5"/>
        <v/>
      </c>
    </row>
    <row r="40" spans="1:11">
      <c r="A40" s="56"/>
      <c r="B40" s="56"/>
      <c r="C40" s="60"/>
      <c r="D40" s="58"/>
      <c r="E40" s="59"/>
      <c r="F40" s="99" t="str">
        <f t="shared" si="6"/>
        <v/>
      </c>
      <c r="G40" s="105" t="str">
        <f t="shared" si="9"/>
        <v/>
      </c>
      <c r="H40" s="90" t="str">
        <f t="shared" ca="1" si="7"/>
        <v/>
      </c>
      <c r="I40" s="84" t="str">
        <f>IFERROR(VLOOKUP(C40,AUX!$B$13:$C$17,2,FALSE),"")</f>
        <v/>
      </c>
      <c r="J40" s="40" t="str">
        <f t="shared" si="8"/>
        <v/>
      </c>
      <c r="K40" s="116" t="str">
        <f t="shared" si="5"/>
        <v/>
      </c>
    </row>
    <row r="41" spans="1:11">
      <c r="A41" s="56"/>
      <c r="B41" s="56"/>
      <c r="C41" s="60"/>
      <c r="D41" s="58"/>
      <c r="E41" s="59"/>
      <c r="F41" s="99" t="str">
        <f t="shared" si="6"/>
        <v/>
      </c>
      <c r="G41" s="105" t="str">
        <f t="shared" si="9"/>
        <v/>
      </c>
      <c r="H41" s="90" t="str">
        <f t="shared" ca="1" si="7"/>
        <v/>
      </c>
      <c r="I41" s="84" t="str">
        <f>IFERROR(VLOOKUP(C41,AUX!$B$13:$C$17,2,FALSE),"")</f>
        <v/>
      </c>
      <c r="J41" s="40" t="str">
        <f t="shared" si="8"/>
        <v/>
      </c>
      <c r="K41" s="116" t="str">
        <f t="shared" si="5"/>
        <v/>
      </c>
    </row>
    <row r="42" spans="1:11">
      <c r="A42" s="56"/>
      <c r="B42" s="56"/>
      <c r="C42" s="60"/>
      <c r="D42" s="58"/>
      <c r="E42" s="59"/>
      <c r="F42" s="99" t="str">
        <f t="shared" si="6"/>
        <v/>
      </c>
      <c r="G42" s="105" t="str">
        <f t="shared" si="9"/>
        <v/>
      </c>
      <c r="H42" s="90" t="str">
        <f t="shared" ca="1" si="7"/>
        <v/>
      </c>
      <c r="I42" s="84" t="str">
        <f>IFERROR(VLOOKUP(C42,AUX!$B$13:$C$17,2,FALSE),"")</f>
        <v/>
      </c>
      <c r="J42" s="40" t="str">
        <f t="shared" si="8"/>
        <v/>
      </c>
      <c r="K42" s="116" t="str">
        <f t="shared" si="5"/>
        <v/>
      </c>
    </row>
    <row r="43" spans="1:11">
      <c r="A43" s="56"/>
      <c r="B43" s="56"/>
      <c r="C43" s="60"/>
      <c r="D43" s="58"/>
      <c r="E43" s="59"/>
      <c r="F43" s="99" t="str">
        <f t="shared" si="6"/>
        <v/>
      </c>
      <c r="G43" s="105" t="str">
        <f t="shared" si="9"/>
        <v/>
      </c>
      <c r="H43" s="90" t="str">
        <f t="shared" ca="1" si="7"/>
        <v/>
      </c>
      <c r="I43" s="84" t="str">
        <f>IFERROR(VLOOKUP(C43,AUX!$B$13:$C$17,2,FALSE),"")</f>
        <v/>
      </c>
      <c r="J43" s="40" t="str">
        <f t="shared" si="8"/>
        <v/>
      </c>
      <c r="K43" s="116" t="str">
        <f t="shared" si="5"/>
        <v/>
      </c>
    </row>
    <row r="44" spans="1:11">
      <c r="A44" s="56"/>
      <c r="B44" s="56"/>
      <c r="C44" s="60"/>
      <c r="D44" s="58"/>
      <c r="E44" s="59"/>
      <c r="F44" s="99" t="str">
        <f t="shared" si="6"/>
        <v/>
      </c>
      <c r="G44" s="105" t="str">
        <f t="shared" si="9"/>
        <v/>
      </c>
      <c r="H44" s="90" t="str">
        <f t="shared" ca="1" si="7"/>
        <v/>
      </c>
      <c r="I44" s="84" t="str">
        <f>IFERROR(VLOOKUP(C44,AUX!$B$13:$C$17,2,FALSE),"")</f>
        <v/>
      </c>
      <c r="J44" s="40" t="str">
        <f t="shared" si="8"/>
        <v/>
      </c>
      <c r="K44" s="116" t="str">
        <f t="shared" si="5"/>
        <v/>
      </c>
    </row>
    <row r="45" spans="1:11">
      <c r="A45" s="56"/>
      <c r="B45" s="56"/>
      <c r="C45" s="60"/>
      <c r="D45" s="58"/>
      <c r="E45" s="59"/>
      <c r="F45" s="99" t="str">
        <f t="shared" si="6"/>
        <v/>
      </c>
      <c r="G45" s="105" t="str">
        <f t="shared" si="9"/>
        <v/>
      </c>
      <c r="H45" s="90" t="str">
        <f t="shared" ca="1" si="7"/>
        <v/>
      </c>
      <c r="I45" s="84" t="str">
        <f>IFERROR(VLOOKUP(C45,AUX!$B$13:$C$17,2,FALSE),"")</f>
        <v/>
      </c>
      <c r="J45" s="40" t="str">
        <f t="shared" si="8"/>
        <v/>
      </c>
      <c r="K45" s="116" t="str">
        <f t="shared" si="5"/>
        <v/>
      </c>
    </row>
    <row r="46" spans="1:11">
      <c r="A46" s="56"/>
      <c r="B46" s="56"/>
      <c r="C46" s="60"/>
      <c r="D46" s="58"/>
      <c r="E46" s="59"/>
      <c r="F46" s="99" t="str">
        <f t="shared" si="6"/>
        <v/>
      </c>
      <c r="G46" s="105" t="str">
        <f t="shared" si="9"/>
        <v/>
      </c>
      <c r="H46" s="90" t="str">
        <f t="shared" ca="1" si="7"/>
        <v/>
      </c>
      <c r="I46" s="84" t="str">
        <f>IFERROR(VLOOKUP(C46,AUX!$B$13:$C$17,2,FALSE),"")</f>
        <v/>
      </c>
      <c r="J46" s="40" t="str">
        <f t="shared" si="8"/>
        <v/>
      </c>
      <c r="K46" s="116" t="str">
        <f t="shared" si="5"/>
        <v/>
      </c>
    </row>
    <row r="47" spans="1:11">
      <c r="A47" s="56"/>
      <c r="B47" s="56"/>
      <c r="C47" s="60"/>
      <c r="D47" s="58"/>
      <c r="E47" s="59"/>
      <c r="F47" s="99" t="str">
        <f t="shared" si="6"/>
        <v/>
      </c>
      <c r="G47" s="105" t="str">
        <f t="shared" si="9"/>
        <v/>
      </c>
      <c r="H47" s="90" t="str">
        <f t="shared" ca="1" si="7"/>
        <v/>
      </c>
      <c r="I47" s="84" t="str">
        <f>IFERROR(VLOOKUP(C47,AUX!$B$13:$C$17,2,FALSE),"")</f>
        <v/>
      </c>
      <c r="J47" s="40" t="str">
        <f t="shared" si="8"/>
        <v/>
      </c>
      <c r="K47" s="116" t="str">
        <f t="shared" si="5"/>
        <v/>
      </c>
    </row>
    <row r="48" spans="1:11">
      <c r="A48" s="56"/>
      <c r="B48" s="56"/>
      <c r="C48" s="60"/>
      <c r="D48" s="58"/>
      <c r="E48" s="59"/>
      <c r="F48" s="99" t="str">
        <f t="shared" si="6"/>
        <v/>
      </c>
      <c r="G48" s="105" t="str">
        <f t="shared" si="9"/>
        <v/>
      </c>
      <c r="H48" s="90" t="str">
        <f t="shared" ca="1" si="7"/>
        <v/>
      </c>
      <c r="I48" s="84" t="str">
        <f>IFERROR(VLOOKUP(C48,AUX!$B$13:$C$17,2,FALSE),"")</f>
        <v/>
      </c>
      <c r="J48" s="40" t="str">
        <f t="shared" si="8"/>
        <v/>
      </c>
      <c r="K48" s="116" t="str">
        <f t="shared" si="5"/>
        <v/>
      </c>
    </row>
    <row r="49" spans="1:11">
      <c r="A49" s="56"/>
      <c r="B49" s="56"/>
      <c r="C49" s="60"/>
      <c r="D49" s="58"/>
      <c r="E49" s="59"/>
      <c r="F49" s="99" t="str">
        <f t="shared" si="6"/>
        <v/>
      </c>
      <c r="G49" s="105" t="str">
        <f t="shared" si="9"/>
        <v/>
      </c>
      <c r="H49" s="90" t="str">
        <f t="shared" ca="1" si="7"/>
        <v/>
      </c>
      <c r="I49" s="84" t="str">
        <f>IFERROR(VLOOKUP(C49,AUX!$B$13:$C$17,2,FALSE),"")</f>
        <v/>
      </c>
      <c r="J49" s="40" t="str">
        <f t="shared" si="8"/>
        <v/>
      </c>
      <c r="K49" s="116" t="str">
        <f t="shared" si="5"/>
        <v/>
      </c>
    </row>
    <row r="50" spans="1:11">
      <c r="A50" s="56"/>
      <c r="B50" s="56"/>
      <c r="C50" s="60"/>
      <c r="D50" s="58"/>
      <c r="E50" s="59"/>
      <c r="F50" s="99" t="str">
        <f t="shared" si="6"/>
        <v/>
      </c>
      <c r="G50" s="105" t="str">
        <f t="shared" si="9"/>
        <v/>
      </c>
      <c r="H50" s="90" t="str">
        <f t="shared" ca="1" si="7"/>
        <v/>
      </c>
      <c r="I50" s="84" t="str">
        <f>IFERROR(VLOOKUP(C50,AUX!$B$13:$C$17,2,FALSE),"")</f>
        <v/>
      </c>
      <c r="J50" s="40" t="str">
        <f t="shared" si="8"/>
        <v/>
      </c>
      <c r="K50" s="116" t="str">
        <f t="shared" si="5"/>
        <v/>
      </c>
    </row>
    <row r="51" spans="1:11">
      <c r="A51" s="56"/>
      <c r="B51" s="56"/>
      <c r="C51" s="60"/>
      <c r="D51" s="58"/>
      <c r="E51" s="59"/>
      <c r="F51" s="99" t="str">
        <f t="shared" si="6"/>
        <v/>
      </c>
      <c r="G51" s="105" t="str">
        <f t="shared" si="9"/>
        <v/>
      </c>
      <c r="H51" s="90" t="str">
        <f t="shared" ca="1" si="7"/>
        <v/>
      </c>
      <c r="I51" s="84" t="str">
        <f>IFERROR(VLOOKUP(C51,AUX!$B$13:$C$17,2,FALSE),"")</f>
        <v/>
      </c>
      <c r="J51" s="40" t="str">
        <f t="shared" si="8"/>
        <v/>
      </c>
      <c r="K51" s="116" t="str">
        <f t="shared" si="5"/>
        <v/>
      </c>
    </row>
    <row r="52" spans="1:11">
      <c r="A52" s="61"/>
      <c r="B52" s="56"/>
      <c r="C52" s="60"/>
      <c r="D52" s="58"/>
      <c r="E52" s="59"/>
      <c r="F52" s="99" t="str">
        <f t="shared" si="6"/>
        <v/>
      </c>
      <c r="G52" s="105" t="str">
        <f t="shared" si="9"/>
        <v/>
      </c>
      <c r="H52" s="90" t="str">
        <f t="shared" ca="1" si="7"/>
        <v/>
      </c>
      <c r="I52" s="84" t="str">
        <f>IFERROR(VLOOKUP(C52,AUX!$B$13:$C$17,2,FALSE),"")</f>
        <v/>
      </c>
      <c r="J52" s="40" t="str">
        <f t="shared" si="8"/>
        <v/>
      </c>
      <c r="K52" s="116" t="str">
        <f t="shared" si="5"/>
        <v/>
      </c>
    </row>
    <row r="53" spans="1:11">
      <c r="A53" s="56"/>
      <c r="B53" s="56"/>
      <c r="C53" s="60"/>
      <c r="D53" s="58"/>
      <c r="E53" s="59"/>
      <c r="F53" s="99" t="str">
        <f t="shared" si="6"/>
        <v/>
      </c>
      <c r="G53" s="105" t="str">
        <f t="shared" si="9"/>
        <v/>
      </c>
      <c r="H53" s="90" t="str">
        <f t="shared" ca="1" si="7"/>
        <v/>
      </c>
      <c r="I53" s="84" t="str">
        <f>IFERROR(VLOOKUP(C53,AUX!$B$13:$C$17,2,FALSE),"")</f>
        <v/>
      </c>
      <c r="J53" s="40" t="str">
        <f t="shared" si="8"/>
        <v/>
      </c>
      <c r="K53" s="116" t="str">
        <f t="shared" si="5"/>
        <v/>
      </c>
    </row>
    <row r="54" spans="1:11">
      <c r="A54" s="56"/>
      <c r="B54" s="56"/>
      <c r="C54" s="60"/>
      <c r="D54" s="58"/>
      <c r="E54" s="59"/>
      <c r="F54" s="99" t="str">
        <f t="shared" si="6"/>
        <v/>
      </c>
      <c r="G54" s="105" t="str">
        <f t="shared" si="9"/>
        <v/>
      </c>
      <c r="H54" s="90" t="str">
        <f t="shared" ca="1" si="7"/>
        <v/>
      </c>
      <c r="I54" s="84" t="str">
        <f>IFERROR(VLOOKUP(C54,AUX!$B$13:$C$17,2,FALSE),"")</f>
        <v/>
      </c>
      <c r="J54" s="40" t="str">
        <f t="shared" si="8"/>
        <v/>
      </c>
      <c r="K54" s="116" t="str">
        <f t="shared" si="5"/>
        <v/>
      </c>
    </row>
    <row r="55" spans="1:11">
      <c r="A55" s="56"/>
      <c r="B55" s="56"/>
      <c r="C55" s="60"/>
      <c r="D55" s="58"/>
      <c r="E55" s="59"/>
      <c r="F55" s="99" t="str">
        <f t="shared" si="6"/>
        <v/>
      </c>
      <c r="G55" s="105" t="str">
        <f t="shared" si="9"/>
        <v/>
      </c>
      <c r="H55" s="90" t="str">
        <f t="shared" ca="1" si="7"/>
        <v/>
      </c>
      <c r="I55" s="84" t="str">
        <f>IFERROR(VLOOKUP(C55,AUX!$B$13:$C$17,2,FALSE),"")</f>
        <v/>
      </c>
      <c r="J55" s="40" t="str">
        <f t="shared" si="8"/>
        <v/>
      </c>
      <c r="K55" s="116" t="str">
        <f t="shared" si="5"/>
        <v/>
      </c>
    </row>
    <row r="56" spans="1:11">
      <c r="A56" s="56"/>
      <c r="B56" s="56"/>
      <c r="C56" s="60"/>
      <c r="D56" s="58"/>
      <c r="E56" s="59"/>
      <c r="F56" s="99" t="str">
        <f t="shared" si="6"/>
        <v/>
      </c>
      <c r="G56" s="105" t="str">
        <f t="shared" si="9"/>
        <v/>
      </c>
      <c r="H56" s="90" t="str">
        <f t="shared" ca="1" si="7"/>
        <v/>
      </c>
      <c r="I56" s="84" t="str">
        <f>IFERROR(VLOOKUP(C56,AUX!$B$13:$C$17,2,FALSE),"")</f>
        <v/>
      </c>
      <c r="J56" s="40" t="str">
        <f t="shared" si="8"/>
        <v/>
      </c>
      <c r="K56" s="116" t="str">
        <f t="shared" si="5"/>
        <v/>
      </c>
    </row>
    <row r="57" spans="1:11">
      <c r="A57" s="56"/>
      <c r="B57" s="56"/>
      <c r="C57" s="60"/>
      <c r="D57" s="58"/>
      <c r="E57" s="59"/>
      <c r="F57" s="99" t="str">
        <f t="shared" si="6"/>
        <v/>
      </c>
      <c r="G57" s="105" t="str">
        <f t="shared" si="9"/>
        <v/>
      </c>
      <c r="H57" s="90" t="str">
        <f t="shared" ca="1" si="7"/>
        <v/>
      </c>
      <c r="I57" s="84" t="str">
        <f>IFERROR(VLOOKUP(C57,AUX!$B$13:$C$17,2,FALSE),"")</f>
        <v/>
      </c>
      <c r="J57" s="40" t="str">
        <f t="shared" si="8"/>
        <v/>
      </c>
      <c r="K57" s="116" t="str">
        <f t="shared" si="5"/>
        <v/>
      </c>
    </row>
    <row r="58" spans="1:11">
      <c r="A58" s="56"/>
      <c r="B58" s="56"/>
      <c r="C58" s="60"/>
      <c r="D58" s="58"/>
      <c r="E58" s="59"/>
      <c r="F58" s="99" t="str">
        <f t="shared" si="6"/>
        <v/>
      </c>
      <c r="G58" s="105" t="str">
        <f t="shared" si="9"/>
        <v/>
      </c>
      <c r="H58" s="90" t="str">
        <f t="shared" ca="1" si="7"/>
        <v/>
      </c>
      <c r="I58" s="84" t="str">
        <f>IFERROR(VLOOKUP(C58,AUX!$B$13:$C$17,2,FALSE),"")</f>
        <v/>
      </c>
      <c r="J58" s="40" t="str">
        <f t="shared" si="8"/>
        <v/>
      </c>
      <c r="K58" s="116" t="str">
        <f t="shared" si="5"/>
        <v/>
      </c>
    </row>
    <row r="59" spans="1:11">
      <c r="A59" s="56"/>
      <c r="B59" s="56"/>
      <c r="C59" s="60"/>
      <c r="D59" s="58"/>
      <c r="E59" s="59"/>
      <c r="F59" s="99" t="str">
        <f t="shared" si="6"/>
        <v/>
      </c>
      <c r="G59" s="105" t="str">
        <f t="shared" si="9"/>
        <v/>
      </c>
      <c r="H59" s="90" t="str">
        <f t="shared" ca="1" si="7"/>
        <v/>
      </c>
      <c r="I59" s="84" t="str">
        <f>IFERROR(VLOOKUP(C59,AUX!$B$13:$C$17,2,FALSE),"")</f>
        <v/>
      </c>
      <c r="J59" s="40" t="str">
        <f t="shared" si="8"/>
        <v/>
      </c>
      <c r="K59" s="116" t="str">
        <f t="shared" si="5"/>
        <v/>
      </c>
    </row>
    <row r="60" spans="1:11">
      <c r="A60" s="56"/>
      <c r="B60" s="56"/>
      <c r="C60" s="60"/>
      <c r="D60" s="58"/>
      <c r="E60" s="59"/>
      <c r="F60" s="99" t="str">
        <f t="shared" si="6"/>
        <v/>
      </c>
      <c r="G60" s="105" t="str">
        <f t="shared" si="9"/>
        <v/>
      </c>
      <c r="H60" s="90" t="str">
        <f t="shared" ca="1" si="7"/>
        <v/>
      </c>
      <c r="I60" s="84" t="str">
        <f>IFERROR(VLOOKUP(C60,AUX!$B$13:$C$17,2,FALSE),"")</f>
        <v/>
      </c>
      <c r="J60" s="40" t="str">
        <f t="shared" si="8"/>
        <v/>
      </c>
      <c r="K60" s="116" t="str">
        <f t="shared" si="5"/>
        <v/>
      </c>
    </row>
    <row r="61" spans="1:11">
      <c r="A61" s="56"/>
      <c r="B61" s="56"/>
      <c r="C61" s="60"/>
      <c r="D61" s="58"/>
      <c r="E61" s="59"/>
      <c r="F61" s="99" t="str">
        <f t="shared" si="6"/>
        <v/>
      </c>
      <c r="G61" s="105" t="str">
        <f t="shared" si="9"/>
        <v/>
      </c>
      <c r="H61" s="90" t="str">
        <f t="shared" ca="1" si="7"/>
        <v/>
      </c>
      <c r="I61" s="84" t="str">
        <f>IFERROR(VLOOKUP(C61,AUX!$B$13:$C$17,2,FALSE),"")</f>
        <v/>
      </c>
      <c r="J61" s="40" t="str">
        <f t="shared" si="8"/>
        <v/>
      </c>
      <c r="K61" s="116" t="str">
        <f t="shared" si="5"/>
        <v/>
      </c>
    </row>
    <row r="62" spans="1:11">
      <c r="A62" s="56"/>
      <c r="B62" s="56"/>
      <c r="C62" s="60"/>
      <c r="D62" s="58"/>
      <c r="E62" s="59"/>
      <c r="F62" s="99" t="str">
        <f t="shared" si="6"/>
        <v/>
      </c>
      <c r="G62" s="105" t="str">
        <f t="shared" si="9"/>
        <v/>
      </c>
      <c r="H62" s="90" t="str">
        <f t="shared" ca="1" si="7"/>
        <v/>
      </c>
      <c r="I62" s="84" t="str">
        <f>IFERROR(VLOOKUP(C62,AUX!$B$13:$C$17,2,FALSE),"")</f>
        <v/>
      </c>
      <c r="J62" s="40" t="str">
        <f t="shared" si="8"/>
        <v/>
      </c>
      <c r="K62" s="116" t="str">
        <f t="shared" si="5"/>
        <v/>
      </c>
    </row>
    <row r="63" spans="1:11">
      <c r="A63" s="56"/>
      <c r="B63" s="56"/>
      <c r="C63" s="60"/>
      <c r="D63" s="58"/>
      <c r="E63" s="59"/>
      <c r="F63" s="99" t="str">
        <f t="shared" si="6"/>
        <v/>
      </c>
      <c r="G63" s="105" t="str">
        <f t="shared" si="9"/>
        <v/>
      </c>
      <c r="H63" s="90" t="str">
        <f t="shared" ca="1" si="7"/>
        <v/>
      </c>
      <c r="I63" s="84" t="str">
        <f>IFERROR(VLOOKUP(C63,AUX!$B$13:$C$17,2,FALSE),"")</f>
        <v/>
      </c>
      <c r="J63" s="40" t="str">
        <f t="shared" si="8"/>
        <v/>
      </c>
      <c r="K63" s="116" t="str">
        <f t="shared" si="5"/>
        <v/>
      </c>
    </row>
    <row r="64" spans="1:11">
      <c r="A64" s="56"/>
      <c r="B64" s="56"/>
      <c r="C64" s="60"/>
      <c r="D64" s="58"/>
      <c r="E64" s="59"/>
      <c r="F64" s="99" t="str">
        <f t="shared" si="6"/>
        <v/>
      </c>
      <c r="G64" s="105" t="str">
        <f t="shared" si="9"/>
        <v/>
      </c>
      <c r="H64" s="90" t="str">
        <f t="shared" ca="1" si="7"/>
        <v/>
      </c>
      <c r="I64" s="84" t="str">
        <f>IFERROR(VLOOKUP(C64,AUX!$B$13:$C$17,2,FALSE),"")</f>
        <v/>
      </c>
      <c r="J64" s="40" t="str">
        <f t="shared" si="8"/>
        <v/>
      </c>
      <c r="K64" s="116" t="str">
        <f t="shared" si="5"/>
        <v/>
      </c>
    </row>
    <row r="65" spans="1:11">
      <c r="A65" s="56"/>
      <c r="B65" s="56"/>
      <c r="C65" s="60"/>
      <c r="D65" s="58"/>
      <c r="E65" s="59"/>
      <c r="F65" s="99" t="str">
        <f t="shared" si="6"/>
        <v/>
      </c>
      <c r="G65" s="105" t="str">
        <f t="shared" ref="G65:G71" si="10">IF(A65&lt;&gt;"",IF(AUX_VAT_BALANCED_RATE=YES,"",MAX(AUX_VAT_FOR_PURCHASES)),"")</f>
        <v/>
      </c>
      <c r="H65" s="90" t="str">
        <f t="shared" ca="1" si="7"/>
        <v/>
      </c>
      <c r="I65" s="84" t="str">
        <f>IFERROR(VLOOKUP(C65,AUX!$B$13:$C$17,2,FALSE),"")</f>
        <v/>
      </c>
      <c r="J65" s="40" t="str">
        <f t="shared" si="8"/>
        <v/>
      </c>
      <c r="K65" s="116" t="str">
        <f t="shared" si="5"/>
        <v/>
      </c>
    </row>
    <row r="66" spans="1:11">
      <c r="A66" s="56"/>
      <c r="B66" s="56"/>
      <c r="C66" s="60"/>
      <c r="D66" s="58"/>
      <c r="E66" s="59"/>
      <c r="F66" s="99" t="str">
        <f t="shared" si="6"/>
        <v/>
      </c>
      <c r="G66" s="105" t="str">
        <f t="shared" si="10"/>
        <v/>
      </c>
      <c r="H66" s="90" t="str">
        <f t="shared" ca="1" si="7"/>
        <v/>
      </c>
      <c r="I66" s="84" t="str">
        <f>IFERROR(VLOOKUP(C66,AUX!$B$13:$C$17,2,FALSE),"")</f>
        <v/>
      </c>
      <c r="J66" s="40" t="str">
        <f t="shared" si="8"/>
        <v/>
      </c>
      <c r="K66" s="116" t="str">
        <f t="shared" si="5"/>
        <v/>
      </c>
    </row>
    <row r="67" spans="1:11">
      <c r="A67" s="56"/>
      <c r="B67" s="56"/>
      <c r="C67" s="60"/>
      <c r="D67" s="58"/>
      <c r="E67" s="59"/>
      <c r="F67" s="99" t="str">
        <f t="shared" si="6"/>
        <v/>
      </c>
      <c r="G67" s="105" t="str">
        <f t="shared" si="10"/>
        <v/>
      </c>
      <c r="H67" s="90" t="str">
        <f t="shared" ca="1" si="7"/>
        <v/>
      </c>
      <c r="I67" s="84" t="str">
        <f>IFERROR(VLOOKUP(C67,AUX!$B$13:$C$17,2,FALSE),"")</f>
        <v/>
      </c>
      <c r="J67" s="40" t="str">
        <f t="shared" si="8"/>
        <v/>
      </c>
      <c r="K67" s="116" t="str">
        <f t="shared" ref="K67:K71" si="11">IFERROR(D67/(1+G67)*G67,"")</f>
        <v/>
      </c>
    </row>
    <row r="68" spans="1:11">
      <c r="A68" s="56"/>
      <c r="B68" s="56"/>
      <c r="C68" s="60"/>
      <c r="D68" s="58"/>
      <c r="E68" s="59"/>
      <c r="F68" s="99" t="str">
        <f t="shared" ref="F68:F71" si="12">IF(A68&lt;&gt;"",ULTIMO,"")</f>
        <v/>
      </c>
      <c r="G68" s="105" t="str">
        <f t="shared" si="10"/>
        <v/>
      </c>
      <c r="H68" s="90" t="str">
        <f t="shared" ca="1" si="7"/>
        <v/>
      </c>
      <c r="I68" s="84" t="str">
        <f>IFERROR(VLOOKUP(C68,AUX!$B$13:$C$17,2,FALSE),"")</f>
        <v/>
      </c>
      <c r="J68" s="40" t="str">
        <f t="shared" si="8"/>
        <v/>
      </c>
      <c r="K68" s="116" t="str">
        <f t="shared" si="11"/>
        <v/>
      </c>
    </row>
    <row r="69" spans="1:11">
      <c r="A69" s="56"/>
      <c r="B69" s="56"/>
      <c r="C69" s="60"/>
      <c r="D69" s="58"/>
      <c r="E69" s="59"/>
      <c r="F69" s="99" t="str">
        <f t="shared" si="12"/>
        <v/>
      </c>
      <c r="G69" s="105" t="str">
        <f t="shared" si="10"/>
        <v/>
      </c>
      <c r="H69" s="90" t="str">
        <f t="shared" ca="1" si="7"/>
        <v/>
      </c>
      <c r="I69" s="84" t="str">
        <f>IFERROR(VLOOKUP(C69,AUX!$B$13:$C$17,2,FALSE),"")</f>
        <v/>
      </c>
      <c r="J69" s="40" t="str">
        <f t="shared" si="8"/>
        <v/>
      </c>
      <c r="K69" s="116" t="str">
        <f t="shared" si="11"/>
        <v/>
      </c>
    </row>
    <row r="70" spans="1:11">
      <c r="A70" s="62"/>
      <c r="B70" s="62"/>
      <c r="C70" s="60"/>
      <c r="D70" s="58"/>
      <c r="E70" s="59"/>
      <c r="F70" s="99" t="str">
        <f t="shared" si="12"/>
        <v/>
      </c>
      <c r="G70" s="105" t="str">
        <f t="shared" si="10"/>
        <v/>
      </c>
      <c r="H70" s="90" t="str">
        <f t="shared" ref="H70:H71" ca="1" si="13">IF(E70&lt;&gt;"",IF(E70&gt;=TODAY(),E70,EDATE(E70,(INT(DATEDIF(E70,TODAY()-1,"m")/I70)+1)*I70)),"")</f>
        <v/>
      </c>
      <c r="I70" s="84" t="str">
        <f>IFERROR(VLOOKUP(C70,AUX!$B$13:$C$17,2,FALSE),"")</f>
        <v/>
      </c>
      <c r="J70" s="40" t="str">
        <f t="shared" ref="J70:J71" si="14">IF(E70&lt;&gt;"",EOMONTH(E70,-1)+1,"")</f>
        <v/>
      </c>
      <c r="K70" s="116" t="str">
        <f t="shared" si="11"/>
        <v/>
      </c>
    </row>
    <row r="71" spans="1:11" ht="15" thickBot="1">
      <c r="A71" s="56"/>
      <c r="B71" s="56"/>
      <c r="C71" s="60"/>
      <c r="D71" s="58"/>
      <c r="E71" s="59"/>
      <c r="F71" s="99" t="str">
        <f t="shared" si="12"/>
        <v/>
      </c>
      <c r="G71" s="105" t="str">
        <f t="shared" si="10"/>
        <v/>
      </c>
      <c r="H71" s="90" t="str">
        <f t="shared" ca="1" si="13"/>
        <v/>
      </c>
      <c r="I71" s="84" t="str">
        <f>IFERROR(VLOOKUP(C71,AUX!$B$13:$C$17,2,FALSE),"")</f>
        <v/>
      </c>
      <c r="J71" s="40" t="str">
        <f t="shared" si="14"/>
        <v/>
      </c>
      <c r="K71" s="132" t="str">
        <f t="shared" si="11"/>
        <v/>
      </c>
    </row>
    <row r="72" spans="1:11" ht="15" thickTop="1">
      <c r="A72" s="52"/>
      <c r="B72" s="52"/>
      <c r="C72" s="53"/>
      <c r="D72" s="53"/>
      <c r="E72" s="54"/>
      <c r="F72" s="54"/>
      <c r="G72" s="53"/>
      <c r="H72" s="54"/>
      <c r="I72" s="54"/>
      <c r="J72" s="54"/>
      <c r="K72" s="54"/>
    </row>
  </sheetData>
  <sheetProtection sheet="1" objects="1" scenarios="1"/>
  <dataValidations count="1">
    <dataValidation type="list" allowBlank="1" showInputMessage="1" showErrorMessage="1" sqref="G2:G71" xr:uid="{9D99E2B9-E704-6C49-8F88-128B95578A9C}">
      <formula1>AUX_VAT_FOR_PURCHASES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F585E6-07A8-6648-A453-36A59B689BB0}">
          <x14:formula1>
            <xm:f>AUX!$B$13:$B$17</xm:f>
          </x14:formula1>
          <xm:sqref>C2:C71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7932-1412-8246-850B-6D90F23E7FEE}">
  <sheetPr>
    <tabColor rgb="FF76F112"/>
  </sheetPr>
  <dimension ref="A1:J72"/>
  <sheetViews>
    <sheetView zoomScale="130" zoomScaleNormal="130" workbookViewId="0">
      <pane ySplit="1" topLeftCell="A2" activePane="bottomLeft" state="frozen"/>
      <selection activeCell="J2" sqref="J2"/>
      <selection pane="bottomLeft" activeCell="A2" sqref="A2"/>
    </sheetView>
  </sheetViews>
  <sheetFormatPr baseColWidth="10" defaultRowHeight="16"/>
  <cols>
    <col min="1" max="1" width="29.7109375" style="41" customWidth="1"/>
    <col min="2" max="2" width="31.42578125" style="41" customWidth="1"/>
    <col min="3" max="3" width="12.85546875" style="17" customWidth="1"/>
    <col min="4" max="5" width="12.85546875" style="16" customWidth="1"/>
    <col min="6" max="6" width="8" style="41" customWidth="1"/>
    <col min="8" max="8" width="10.28515625" style="18" bestFit="1" customWidth="1"/>
    <col min="9" max="9" width="14.42578125" style="16" bestFit="1" customWidth="1"/>
    <col min="10" max="16384" width="10.7109375" style="16"/>
  </cols>
  <sheetData>
    <row r="1" spans="1:10" ht="30">
      <c r="A1" s="63" t="s">
        <v>6</v>
      </c>
      <c r="B1" s="63" t="s">
        <v>44</v>
      </c>
      <c r="C1" s="82" t="s">
        <v>5</v>
      </c>
      <c r="D1" s="81" t="s">
        <v>4</v>
      </c>
      <c r="E1" s="81" t="s">
        <v>50</v>
      </c>
      <c r="F1" s="80" t="s">
        <v>77</v>
      </c>
      <c r="G1" s="80" t="s">
        <v>85</v>
      </c>
      <c r="H1" s="46" t="s">
        <v>7</v>
      </c>
      <c r="I1" s="47" t="s">
        <v>28</v>
      </c>
      <c r="J1" s="115" t="s">
        <v>83</v>
      </c>
    </row>
    <row r="2" spans="1:10" ht="15">
      <c r="A2" s="56" t="s">
        <v>67</v>
      </c>
      <c r="B2" s="56" t="s">
        <v>68</v>
      </c>
      <c r="C2" s="64">
        <v>10000</v>
      </c>
      <c r="D2" s="65">
        <v>43981</v>
      </c>
      <c r="E2" s="65">
        <v>44012</v>
      </c>
      <c r="F2" s="83" t="s">
        <v>75</v>
      </c>
      <c r="G2" s="113">
        <f t="shared" ref="G2:G6" si="0">IF(A2&lt;&gt;"",IF(AUX_VAT_BALANCED_RATE=YES,0,MAX(AUX_VAT_FOR_PURCHASES)),"")</f>
        <v>0</v>
      </c>
      <c r="H2" s="42">
        <f t="shared" ref="H2:H33" si="1">IFERROR(EOMONTH(E2,-1)+1,"")</f>
        <v>43983</v>
      </c>
      <c r="I2" s="43">
        <f t="shared" ref="I2:I33" si="2">IF(D2="","",IFERROR(E2-D2,""))</f>
        <v>31</v>
      </c>
      <c r="J2" s="116">
        <f t="shared" ref="J2:J65" si="3">IFERROR(C2/(1+G2)*G2,"")</f>
        <v>0</v>
      </c>
    </row>
    <row r="3" spans="1:10" ht="15">
      <c r="A3" s="56" t="s">
        <v>67</v>
      </c>
      <c r="B3" s="56" t="s">
        <v>69</v>
      </c>
      <c r="C3" s="64">
        <v>10000</v>
      </c>
      <c r="D3" s="65">
        <v>44012</v>
      </c>
      <c r="E3" s="65">
        <v>44043</v>
      </c>
      <c r="F3" s="83" t="s">
        <v>75</v>
      </c>
      <c r="G3" s="113">
        <f t="shared" si="0"/>
        <v>0</v>
      </c>
      <c r="H3" s="44">
        <f t="shared" si="1"/>
        <v>44013</v>
      </c>
      <c r="I3" s="45">
        <f t="shared" si="2"/>
        <v>31</v>
      </c>
      <c r="J3" s="116">
        <f t="shared" si="3"/>
        <v>0</v>
      </c>
    </row>
    <row r="4" spans="1:10" ht="15">
      <c r="A4" s="56" t="s">
        <v>67</v>
      </c>
      <c r="B4" s="56" t="s">
        <v>70</v>
      </c>
      <c r="C4" s="64">
        <v>10000</v>
      </c>
      <c r="D4" s="65">
        <v>44043</v>
      </c>
      <c r="E4" s="65">
        <v>44074</v>
      </c>
      <c r="F4" s="83" t="str">
        <f>IF(A4&lt;&gt;"",AUX!$C$21,"")</f>
        <v>Nein</v>
      </c>
      <c r="G4" s="113">
        <f t="shared" si="0"/>
        <v>0</v>
      </c>
      <c r="H4" s="44">
        <f t="shared" si="1"/>
        <v>44044</v>
      </c>
      <c r="I4" s="45">
        <f t="shared" si="2"/>
        <v>31</v>
      </c>
      <c r="J4" s="116">
        <f t="shared" si="3"/>
        <v>0</v>
      </c>
    </row>
    <row r="5" spans="1:10" ht="15">
      <c r="A5" s="56" t="s">
        <v>88</v>
      </c>
      <c r="B5" s="56"/>
      <c r="C5" s="64">
        <v>30000</v>
      </c>
      <c r="D5" s="65">
        <v>44074</v>
      </c>
      <c r="E5" s="65">
        <v>44104</v>
      </c>
      <c r="F5" s="83" t="str">
        <f>IF(A5&lt;&gt;"",AUX!$C$21,"")</f>
        <v>Nein</v>
      </c>
      <c r="G5" s="113">
        <f t="shared" si="0"/>
        <v>0</v>
      </c>
      <c r="H5" s="44">
        <f t="shared" si="1"/>
        <v>44075</v>
      </c>
      <c r="I5" s="45">
        <f t="shared" si="2"/>
        <v>30</v>
      </c>
      <c r="J5" s="116">
        <f t="shared" si="3"/>
        <v>0</v>
      </c>
    </row>
    <row r="6" spans="1:10" ht="15">
      <c r="A6" s="56"/>
      <c r="B6" s="56"/>
      <c r="C6" s="64"/>
      <c r="D6" s="65"/>
      <c r="E6" s="65"/>
      <c r="F6" s="83" t="str">
        <f>IF(A6&lt;&gt;"",AUX!$C$21,"")</f>
        <v/>
      </c>
      <c r="G6" s="113" t="str">
        <f t="shared" si="0"/>
        <v/>
      </c>
      <c r="H6" s="44" t="str">
        <f t="shared" si="1"/>
        <v/>
      </c>
      <c r="I6" s="45" t="str">
        <f t="shared" si="2"/>
        <v/>
      </c>
      <c r="J6" s="116" t="str">
        <f t="shared" si="3"/>
        <v/>
      </c>
    </row>
    <row r="7" spans="1:10" ht="15">
      <c r="A7" s="56"/>
      <c r="B7" s="56"/>
      <c r="C7" s="64"/>
      <c r="D7" s="65"/>
      <c r="E7" s="65"/>
      <c r="F7" s="83" t="str">
        <f>IF(A7&lt;&gt;"",AUX!$C$21,"")</f>
        <v/>
      </c>
      <c r="G7" s="113" t="str">
        <f t="shared" ref="G7:G33" si="4">IF(A7&lt;&gt;"",IF(AUX_VAT_BALANCED_RATE=YES,0,MAX(AUX_VAT_FOR_PURCHASES)),"")</f>
        <v/>
      </c>
      <c r="H7" s="44" t="str">
        <f t="shared" si="1"/>
        <v/>
      </c>
      <c r="I7" s="45" t="str">
        <f t="shared" si="2"/>
        <v/>
      </c>
      <c r="J7" s="116" t="str">
        <f t="shared" si="3"/>
        <v/>
      </c>
    </row>
    <row r="8" spans="1:10" ht="15">
      <c r="A8" s="56"/>
      <c r="B8" s="56"/>
      <c r="C8" s="64"/>
      <c r="D8" s="65"/>
      <c r="E8" s="65"/>
      <c r="F8" s="83" t="str">
        <f>IF(A8&lt;&gt;"",AUX!$C$21,"")</f>
        <v/>
      </c>
      <c r="G8" s="113" t="str">
        <f t="shared" si="4"/>
        <v/>
      </c>
      <c r="H8" s="44" t="str">
        <f t="shared" si="1"/>
        <v/>
      </c>
      <c r="I8" s="45" t="str">
        <f t="shared" si="2"/>
        <v/>
      </c>
      <c r="J8" s="116" t="str">
        <f t="shared" si="3"/>
        <v/>
      </c>
    </row>
    <row r="9" spans="1:10" ht="15">
      <c r="A9" s="56"/>
      <c r="B9" s="56"/>
      <c r="C9" s="64"/>
      <c r="D9" s="65"/>
      <c r="E9" s="65"/>
      <c r="F9" s="83" t="str">
        <f>IF(A9&lt;&gt;"",AUX!$C$21,"")</f>
        <v/>
      </c>
      <c r="G9" s="113" t="str">
        <f t="shared" si="4"/>
        <v/>
      </c>
      <c r="H9" s="44" t="str">
        <f t="shared" si="1"/>
        <v/>
      </c>
      <c r="I9" s="45" t="str">
        <f t="shared" si="2"/>
        <v/>
      </c>
      <c r="J9" s="116" t="str">
        <f t="shared" si="3"/>
        <v/>
      </c>
    </row>
    <row r="10" spans="1:10" ht="15">
      <c r="A10" s="56"/>
      <c r="B10" s="56"/>
      <c r="C10" s="64"/>
      <c r="D10" s="65"/>
      <c r="E10" s="65"/>
      <c r="F10" s="83" t="str">
        <f>IF(A10&lt;&gt;"",AUX!$C$21,"")</f>
        <v/>
      </c>
      <c r="G10" s="113" t="str">
        <f t="shared" si="4"/>
        <v/>
      </c>
      <c r="H10" s="44" t="str">
        <f t="shared" si="1"/>
        <v/>
      </c>
      <c r="I10" s="45" t="str">
        <f t="shared" si="2"/>
        <v/>
      </c>
      <c r="J10" s="116" t="str">
        <f t="shared" si="3"/>
        <v/>
      </c>
    </row>
    <row r="11" spans="1:10" ht="15">
      <c r="A11" s="56"/>
      <c r="B11" s="56"/>
      <c r="C11" s="64"/>
      <c r="D11" s="65"/>
      <c r="E11" s="65"/>
      <c r="F11" s="83" t="str">
        <f>IF(A11&lt;&gt;"",AUX!$C$21,"")</f>
        <v/>
      </c>
      <c r="G11" s="113" t="str">
        <f t="shared" si="4"/>
        <v/>
      </c>
      <c r="H11" s="44" t="str">
        <f t="shared" si="1"/>
        <v/>
      </c>
      <c r="I11" s="45" t="str">
        <f t="shared" si="2"/>
        <v/>
      </c>
      <c r="J11" s="116" t="str">
        <f t="shared" si="3"/>
        <v/>
      </c>
    </row>
    <row r="12" spans="1:10" ht="15">
      <c r="A12" s="56"/>
      <c r="B12" s="56"/>
      <c r="C12" s="64"/>
      <c r="D12" s="65"/>
      <c r="E12" s="65"/>
      <c r="F12" s="83" t="str">
        <f>IF(A12&lt;&gt;"",AUX!$C$21,"")</f>
        <v/>
      </c>
      <c r="G12" s="113" t="str">
        <f t="shared" si="4"/>
        <v/>
      </c>
      <c r="H12" s="44" t="str">
        <f t="shared" si="1"/>
        <v/>
      </c>
      <c r="I12" s="45" t="str">
        <f t="shared" si="2"/>
        <v/>
      </c>
      <c r="J12" s="116" t="str">
        <f t="shared" si="3"/>
        <v/>
      </c>
    </row>
    <row r="13" spans="1:10" ht="15">
      <c r="A13" s="56"/>
      <c r="B13" s="56"/>
      <c r="C13" s="64"/>
      <c r="D13" s="65"/>
      <c r="E13" s="65"/>
      <c r="F13" s="83" t="str">
        <f>IF(A13&lt;&gt;"",AUX!$C$21,"")</f>
        <v/>
      </c>
      <c r="G13" s="113" t="str">
        <f t="shared" si="4"/>
        <v/>
      </c>
      <c r="H13" s="44" t="str">
        <f t="shared" si="1"/>
        <v/>
      </c>
      <c r="I13" s="45" t="str">
        <f t="shared" si="2"/>
        <v/>
      </c>
      <c r="J13" s="116" t="str">
        <f t="shared" si="3"/>
        <v/>
      </c>
    </row>
    <row r="14" spans="1:10" ht="15">
      <c r="A14" s="56"/>
      <c r="B14" s="56"/>
      <c r="C14" s="64"/>
      <c r="D14" s="65"/>
      <c r="E14" s="65"/>
      <c r="F14" s="83" t="str">
        <f>IF(A14&lt;&gt;"",AUX!$C$21,"")</f>
        <v/>
      </c>
      <c r="G14" s="113" t="str">
        <f t="shared" si="4"/>
        <v/>
      </c>
      <c r="H14" s="44" t="str">
        <f t="shared" si="1"/>
        <v/>
      </c>
      <c r="I14" s="45" t="str">
        <f t="shared" si="2"/>
        <v/>
      </c>
      <c r="J14" s="116" t="str">
        <f t="shared" si="3"/>
        <v/>
      </c>
    </row>
    <row r="15" spans="1:10" ht="15">
      <c r="A15" s="56"/>
      <c r="B15" s="56"/>
      <c r="C15" s="64"/>
      <c r="D15" s="65"/>
      <c r="E15" s="65"/>
      <c r="F15" s="83" t="str">
        <f>IF(A15&lt;&gt;"",AUX!$C$21,"")</f>
        <v/>
      </c>
      <c r="G15" s="113" t="str">
        <f t="shared" si="4"/>
        <v/>
      </c>
      <c r="H15" s="44" t="str">
        <f t="shared" si="1"/>
        <v/>
      </c>
      <c r="I15" s="45" t="str">
        <f t="shared" si="2"/>
        <v/>
      </c>
      <c r="J15" s="116" t="str">
        <f t="shared" si="3"/>
        <v/>
      </c>
    </row>
    <row r="16" spans="1:10" ht="15">
      <c r="A16" s="56"/>
      <c r="B16" s="56"/>
      <c r="C16" s="64"/>
      <c r="D16" s="65"/>
      <c r="E16" s="65"/>
      <c r="F16" s="83" t="str">
        <f>IF(A16&lt;&gt;"",AUX!$C$21,"")</f>
        <v/>
      </c>
      <c r="G16" s="113" t="str">
        <f t="shared" si="4"/>
        <v/>
      </c>
      <c r="H16" s="44" t="str">
        <f t="shared" si="1"/>
        <v/>
      </c>
      <c r="I16" s="45" t="str">
        <f t="shared" si="2"/>
        <v/>
      </c>
      <c r="J16" s="116" t="str">
        <f t="shared" si="3"/>
        <v/>
      </c>
    </row>
    <row r="17" spans="1:10" ht="15">
      <c r="A17" s="56"/>
      <c r="B17" s="56"/>
      <c r="C17" s="64"/>
      <c r="D17" s="65"/>
      <c r="E17" s="65"/>
      <c r="F17" s="83" t="str">
        <f>IF(A17&lt;&gt;"",AUX!$C$21,"")</f>
        <v/>
      </c>
      <c r="G17" s="113" t="str">
        <f t="shared" si="4"/>
        <v/>
      </c>
      <c r="H17" s="44" t="str">
        <f t="shared" si="1"/>
        <v/>
      </c>
      <c r="I17" s="45" t="str">
        <f t="shared" si="2"/>
        <v/>
      </c>
      <c r="J17" s="116" t="str">
        <f t="shared" si="3"/>
        <v/>
      </c>
    </row>
    <row r="18" spans="1:10" ht="15">
      <c r="A18" s="56"/>
      <c r="B18" s="56"/>
      <c r="C18" s="64"/>
      <c r="D18" s="65"/>
      <c r="E18" s="65"/>
      <c r="F18" s="83" t="str">
        <f>IF(A18&lt;&gt;"",AUX!$C$21,"")</f>
        <v/>
      </c>
      <c r="G18" s="113" t="str">
        <f t="shared" si="4"/>
        <v/>
      </c>
      <c r="H18" s="44" t="str">
        <f t="shared" si="1"/>
        <v/>
      </c>
      <c r="I18" s="45" t="str">
        <f t="shared" si="2"/>
        <v/>
      </c>
      <c r="J18" s="116" t="str">
        <f t="shared" si="3"/>
        <v/>
      </c>
    </row>
    <row r="19" spans="1:10" ht="15">
      <c r="A19" s="56"/>
      <c r="B19" s="56"/>
      <c r="C19" s="64"/>
      <c r="D19" s="65"/>
      <c r="E19" s="65"/>
      <c r="F19" s="83" t="str">
        <f>IF(A19&lt;&gt;"",AUX!$C$21,"")</f>
        <v/>
      </c>
      <c r="G19" s="113" t="str">
        <f t="shared" si="4"/>
        <v/>
      </c>
      <c r="H19" s="44" t="str">
        <f t="shared" si="1"/>
        <v/>
      </c>
      <c r="I19" s="45" t="str">
        <f t="shared" si="2"/>
        <v/>
      </c>
      <c r="J19" s="116" t="str">
        <f t="shared" si="3"/>
        <v/>
      </c>
    </row>
    <row r="20" spans="1:10" ht="15">
      <c r="A20" s="56"/>
      <c r="B20" s="56"/>
      <c r="C20" s="64"/>
      <c r="D20" s="65"/>
      <c r="E20" s="65"/>
      <c r="F20" s="83" t="str">
        <f>IF(A20&lt;&gt;"",AUX!$C$21,"")</f>
        <v/>
      </c>
      <c r="G20" s="113" t="str">
        <f t="shared" si="4"/>
        <v/>
      </c>
      <c r="H20" s="44" t="str">
        <f t="shared" si="1"/>
        <v/>
      </c>
      <c r="I20" s="45" t="str">
        <f t="shared" si="2"/>
        <v/>
      </c>
      <c r="J20" s="116" t="str">
        <f t="shared" si="3"/>
        <v/>
      </c>
    </row>
    <row r="21" spans="1:10" ht="15">
      <c r="A21" s="56"/>
      <c r="B21" s="56"/>
      <c r="C21" s="64"/>
      <c r="D21" s="65"/>
      <c r="E21" s="65"/>
      <c r="F21" s="83" t="str">
        <f>IF(A21&lt;&gt;"",AUX!$C$21,"")</f>
        <v/>
      </c>
      <c r="G21" s="113" t="str">
        <f t="shared" si="4"/>
        <v/>
      </c>
      <c r="H21" s="44" t="str">
        <f t="shared" si="1"/>
        <v/>
      </c>
      <c r="I21" s="45" t="str">
        <f t="shared" si="2"/>
        <v/>
      </c>
      <c r="J21" s="116" t="str">
        <f t="shared" si="3"/>
        <v/>
      </c>
    </row>
    <row r="22" spans="1:10" ht="15">
      <c r="A22" s="56"/>
      <c r="B22" s="56"/>
      <c r="C22" s="64"/>
      <c r="D22" s="65"/>
      <c r="E22" s="65"/>
      <c r="F22" s="83" t="str">
        <f>IF(A22&lt;&gt;"",AUX!$C$21,"")</f>
        <v/>
      </c>
      <c r="G22" s="113" t="str">
        <f t="shared" si="4"/>
        <v/>
      </c>
      <c r="H22" s="44" t="str">
        <f t="shared" si="1"/>
        <v/>
      </c>
      <c r="I22" s="45" t="str">
        <f t="shared" si="2"/>
        <v/>
      </c>
      <c r="J22" s="116" t="str">
        <f t="shared" si="3"/>
        <v/>
      </c>
    </row>
    <row r="23" spans="1:10" ht="15">
      <c r="A23" s="56"/>
      <c r="B23" s="56"/>
      <c r="C23" s="64"/>
      <c r="D23" s="65"/>
      <c r="E23" s="65"/>
      <c r="F23" s="83" t="str">
        <f>IF(A23&lt;&gt;"",AUX!$C$21,"")</f>
        <v/>
      </c>
      <c r="G23" s="113" t="str">
        <f t="shared" si="4"/>
        <v/>
      </c>
      <c r="H23" s="44" t="str">
        <f t="shared" si="1"/>
        <v/>
      </c>
      <c r="I23" s="45" t="str">
        <f t="shared" si="2"/>
        <v/>
      </c>
      <c r="J23" s="116" t="str">
        <f t="shared" si="3"/>
        <v/>
      </c>
    </row>
    <row r="24" spans="1:10" ht="15">
      <c r="A24" s="56"/>
      <c r="B24" s="56"/>
      <c r="C24" s="64"/>
      <c r="D24" s="65"/>
      <c r="E24" s="65"/>
      <c r="F24" s="83" t="str">
        <f>IF(A24&lt;&gt;"",AUX!$C$21,"")</f>
        <v/>
      </c>
      <c r="G24" s="113" t="str">
        <f t="shared" si="4"/>
        <v/>
      </c>
      <c r="H24" s="44" t="str">
        <f t="shared" si="1"/>
        <v/>
      </c>
      <c r="I24" s="45" t="str">
        <f t="shared" si="2"/>
        <v/>
      </c>
      <c r="J24" s="116" t="str">
        <f t="shared" si="3"/>
        <v/>
      </c>
    </row>
    <row r="25" spans="1:10" ht="15">
      <c r="A25" s="56"/>
      <c r="B25" s="56"/>
      <c r="C25" s="64"/>
      <c r="D25" s="65"/>
      <c r="E25" s="65"/>
      <c r="F25" s="83" t="str">
        <f>IF(A25&lt;&gt;"",AUX!$C$21,"")</f>
        <v/>
      </c>
      <c r="G25" s="113" t="str">
        <f t="shared" si="4"/>
        <v/>
      </c>
      <c r="H25" s="44" t="str">
        <f t="shared" si="1"/>
        <v/>
      </c>
      <c r="I25" s="45" t="str">
        <f t="shared" si="2"/>
        <v/>
      </c>
      <c r="J25" s="116" t="str">
        <f t="shared" si="3"/>
        <v/>
      </c>
    </row>
    <row r="26" spans="1:10" ht="15">
      <c r="A26" s="56"/>
      <c r="B26" s="56"/>
      <c r="C26" s="64"/>
      <c r="D26" s="65"/>
      <c r="E26" s="65"/>
      <c r="F26" s="83" t="str">
        <f>IF(A26&lt;&gt;"",AUX!$C$21,"")</f>
        <v/>
      </c>
      <c r="G26" s="113" t="str">
        <f t="shared" si="4"/>
        <v/>
      </c>
      <c r="H26" s="44" t="str">
        <f t="shared" si="1"/>
        <v/>
      </c>
      <c r="I26" s="45" t="str">
        <f t="shared" si="2"/>
        <v/>
      </c>
      <c r="J26" s="116" t="str">
        <f t="shared" si="3"/>
        <v/>
      </c>
    </row>
    <row r="27" spans="1:10" ht="15">
      <c r="A27" s="56"/>
      <c r="B27" s="56"/>
      <c r="C27" s="64"/>
      <c r="D27" s="65"/>
      <c r="E27" s="65"/>
      <c r="F27" s="83" t="str">
        <f>IF(A27&lt;&gt;"",AUX!$C$21,"")</f>
        <v/>
      </c>
      <c r="G27" s="113" t="str">
        <f t="shared" si="4"/>
        <v/>
      </c>
      <c r="H27" s="44" t="str">
        <f t="shared" si="1"/>
        <v/>
      </c>
      <c r="I27" s="45" t="str">
        <f t="shared" si="2"/>
        <v/>
      </c>
      <c r="J27" s="116" t="str">
        <f t="shared" si="3"/>
        <v/>
      </c>
    </row>
    <row r="28" spans="1:10" ht="15">
      <c r="A28" s="56"/>
      <c r="B28" s="56"/>
      <c r="C28" s="64"/>
      <c r="D28" s="65"/>
      <c r="E28" s="65"/>
      <c r="F28" s="83" t="str">
        <f>IF(A28&lt;&gt;"",AUX!$C$21,"")</f>
        <v/>
      </c>
      <c r="G28" s="113" t="str">
        <f t="shared" si="4"/>
        <v/>
      </c>
      <c r="H28" s="44" t="str">
        <f t="shared" si="1"/>
        <v/>
      </c>
      <c r="I28" s="45" t="str">
        <f t="shared" si="2"/>
        <v/>
      </c>
      <c r="J28" s="116" t="str">
        <f t="shared" si="3"/>
        <v/>
      </c>
    </row>
    <row r="29" spans="1:10" ht="15">
      <c r="A29" s="56"/>
      <c r="B29" s="56"/>
      <c r="C29" s="64"/>
      <c r="D29" s="65"/>
      <c r="E29" s="65"/>
      <c r="F29" s="83" t="str">
        <f>IF(A29&lt;&gt;"",AUX!$C$21,"")</f>
        <v/>
      </c>
      <c r="G29" s="113" t="str">
        <f t="shared" si="4"/>
        <v/>
      </c>
      <c r="H29" s="44" t="str">
        <f t="shared" si="1"/>
        <v/>
      </c>
      <c r="I29" s="45" t="str">
        <f t="shared" si="2"/>
        <v/>
      </c>
      <c r="J29" s="116" t="str">
        <f t="shared" si="3"/>
        <v/>
      </c>
    </row>
    <row r="30" spans="1:10" ht="15">
      <c r="A30" s="56"/>
      <c r="B30" s="56"/>
      <c r="C30" s="64"/>
      <c r="D30" s="65"/>
      <c r="E30" s="65"/>
      <c r="F30" s="83" t="str">
        <f>IF(A30&lt;&gt;"",AUX!$C$21,"")</f>
        <v/>
      </c>
      <c r="G30" s="113" t="str">
        <f t="shared" si="4"/>
        <v/>
      </c>
      <c r="H30" s="44" t="str">
        <f t="shared" si="1"/>
        <v/>
      </c>
      <c r="I30" s="45" t="str">
        <f t="shared" si="2"/>
        <v/>
      </c>
      <c r="J30" s="116" t="str">
        <f t="shared" si="3"/>
        <v/>
      </c>
    </row>
    <row r="31" spans="1:10" ht="15">
      <c r="A31" s="56"/>
      <c r="B31" s="56"/>
      <c r="C31" s="64"/>
      <c r="D31" s="65"/>
      <c r="E31" s="65"/>
      <c r="F31" s="83" t="str">
        <f>IF(A31&lt;&gt;"",AUX!$C$21,"")</f>
        <v/>
      </c>
      <c r="G31" s="113" t="str">
        <f t="shared" si="4"/>
        <v/>
      </c>
      <c r="H31" s="44" t="str">
        <f t="shared" si="1"/>
        <v/>
      </c>
      <c r="I31" s="45" t="str">
        <f t="shared" si="2"/>
        <v/>
      </c>
      <c r="J31" s="116" t="str">
        <f t="shared" si="3"/>
        <v/>
      </c>
    </row>
    <row r="32" spans="1:10" ht="15">
      <c r="A32" s="56"/>
      <c r="B32" s="56"/>
      <c r="C32" s="64"/>
      <c r="D32" s="65"/>
      <c r="E32" s="65"/>
      <c r="F32" s="83" t="str">
        <f>IF(A32&lt;&gt;"",AUX!$C$21,"")</f>
        <v/>
      </c>
      <c r="G32" s="113" t="str">
        <f t="shared" si="4"/>
        <v/>
      </c>
      <c r="H32" s="44" t="str">
        <f t="shared" si="1"/>
        <v/>
      </c>
      <c r="I32" s="45" t="str">
        <f t="shared" si="2"/>
        <v/>
      </c>
      <c r="J32" s="116" t="str">
        <f t="shared" si="3"/>
        <v/>
      </c>
    </row>
    <row r="33" spans="1:10" ht="15">
      <c r="A33" s="56"/>
      <c r="B33" s="56"/>
      <c r="C33" s="64"/>
      <c r="D33" s="65"/>
      <c r="E33" s="65"/>
      <c r="F33" s="83" t="str">
        <f>IF(A33&lt;&gt;"",AUX!$C$21,"")</f>
        <v/>
      </c>
      <c r="G33" s="113" t="str">
        <f t="shared" si="4"/>
        <v/>
      </c>
      <c r="H33" s="44" t="str">
        <f t="shared" si="1"/>
        <v/>
      </c>
      <c r="I33" s="45" t="str">
        <f t="shared" si="2"/>
        <v/>
      </c>
      <c r="J33" s="116" t="str">
        <f t="shared" si="3"/>
        <v/>
      </c>
    </row>
    <row r="34" spans="1:10" ht="15">
      <c r="A34" s="56"/>
      <c r="B34" s="56"/>
      <c r="C34" s="64"/>
      <c r="D34" s="65"/>
      <c r="E34" s="65"/>
      <c r="F34" s="83" t="str">
        <f>IF(A34&lt;&gt;"",AUX!$C$21,"")</f>
        <v/>
      </c>
      <c r="G34" s="113" t="str">
        <f t="shared" ref="G34:G65" si="5">IF(A34&lt;&gt;"",IF(AUX_VAT_BALANCED_RATE=YES,0,MAX(AUX_VAT_FOR_PURCHASES)),"")</f>
        <v/>
      </c>
      <c r="H34" s="44" t="str">
        <f t="shared" ref="H34:H65" si="6">IFERROR(EOMONTH(E34,-1)+1,"")</f>
        <v/>
      </c>
      <c r="I34" s="45" t="str">
        <f t="shared" ref="I34:I65" si="7">IF(D34="","",IFERROR(E34-D34,""))</f>
        <v/>
      </c>
      <c r="J34" s="116" t="str">
        <f t="shared" si="3"/>
        <v/>
      </c>
    </row>
    <row r="35" spans="1:10" ht="15">
      <c r="A35" s="56"/>
      <c r="B35" s="56"/>
      <c r="C35" s="64"/>
      <c r="D35" s="65"/>
      <c r="E35" s="65"/>
      <c r="F35" s="83" t="str">
        <f>IF(A35&lt;&gt;"",AUX!$C$21,"")</f>
        <v/>
      </c>
      <c r="G35" s="113" t="str">
        <f t="shared" si="5"/>
        <v/>
      </c>
      <c r="H35" s="44" t="str">
        <f t="shared" si="6"/>
        <v/>
      </c>
      <c r="I35" s="45" t="str">
        <f t="shared" si="7"/>
        <v/>
      </c>
      <c r="J35" s="116" t="str">
        <f t="shared" si="3"/>
        <v/>
      </c>
    </row>
    <row r="36" spans="1:10" ht="15">
      <c r="A36" s="56"/>
      <c r="B36" s="56"/>
      <c r="C36" s="64"/>
      <c r="D36" s="65"/>
      <c r="E36" s="65"/>
      <c r="F36" s="83" t="str">
        <f>IF(A36&lt;&gt;"",AUX!$C$21,"")</f>
        <v/>
      </c>
      <c r="G36" s="113" t="str">
        <f t="shared" si="5"/>
        <v/>
      </c>
      <c r="H36" s="44" t="str">
        <f t="shared" si="6"/>
        <v/>
      </c>
      <c r="I36" s="45" t="str">
        <f t="shared" si="7"/>
        <v/>
      </c>
      <c r="J36" s="116" t="str">
        <f t="shared" si="3"/>
        <v/>
      </c>
    </row>
    <row r="37" spans="1:10" ht="15">
      <c r="A37" s="56"/>
      <c r="B37" s="56"/>
      <c r="C37" s="64"/>
      <c r="D37" s="65"/>
      <c r="E37" s="65"/>
      <c r="F37" s="83" t="str">
        <f>IF(A37&lt;&gt;"",AUX!$C$21,"")</f>
        <v/>
      </c>
      <c r="G37" s="113" t="str">
        <f t="shared" si="5"/>
        <v/>
      </c>
      <c r="H37" s="44" t="str">
        <f t="shared" si="6"/>
        <v/>
      </c>
      <c r="I37" s="45" t="str">
        <f t="shared" si="7"/>
        <v/>
      </c>
      <c r="J37" s="116" t="str">
        <f t="shared" si="3"/>
        <v/>
      </c>
    </row>
    <row r="38" spans="1:10" ht="15">
      <c r="A38" s="56"/>
      <c r="B38" s="56"/>
      <c r="C38" s="64"/>
      <c r="D38" s="65"/>
      <c r="E38" s="65"/>
      <c r="F38" s="83" t="str">
        <f>IF(A38&lt;&gt;"",AUX!$C$21,"")</f>
        <v/>
      </c>
      <c r="G38" s="113" t="str">
        <f t="shared" si="5"/>
        <v/>
      </c>
      <c r="H38" s="44" t="str">
        <f t="shared" si="6"/>
        <v/>
      </c>
      <c r="I38" s="45" t="str">
        <f t="shared" si="7"/>
        <v/>
      </c>
      <c r="J38" s="116" t="str">
        <f t="shared" si="3"/>
        <v/>
      </c>
    </row>
    <row r="39" spans="1:10" ht="15">
      <c r="A39" s="56"/>
      <c r="B39" s="56"/>
      <c r="C39" s="64"/>
      <c r="D39" s="65"/>
      <c r="E39" s="65"/>
      <c r="F39" s="83" t="str">
        <f>IF(A39&lt;&gt;"",AUX!$C$21,"")</f>
        <v/>
      </c>
      <c r="G39" s="113" t="str">
        <f t="shared" si="5"/>
        <v/>
      </c>
      <c r="H39" s="44" t="str">
        <f t="shared" si="6"/>
        <v/>
      </c>
      <c r="I39" s="45" t="str">
        <f t="shared" si="7"/>
        <v/>
      </c>
      <c r="J39" s="116" t="str">
        <f t="shared" si="3"/>
        <v/>
      </c>
    </row>
    <row r="40" spans="1:10" ht="15">
      <c r="A40" s="56"/>
      <c r="B40" s="56"/>
      <c r="C40" s="64"/>
      <c r="D40" s="65"/>
      <c r="E40" s="65"/>
      <c r="F40" s="83" t="str">
        <f>IF(A40&lt;&gt;"",AUX!$C$21,"")</f>
        <v/>
      </c>
      <c r="G40" s="113" t="str">
        <f t="shared" si="5"/>
        <v/>
      </c>
      <c r="H40" s="44" t="str">
        <f t="shared" si="6"/>
        <v/>
      </c>
      <c r="I40" s="45" t="str">
        <f t="shared" si="7"/>
        <v/>
      </c>
      <c r="J40" s="116" t="str">
        <f t="shared" si="3"/>
        <v/>
      </c>
    </row>
    <row r="41" spans="1:10" ht="15">
      <c r="A41" s="56"/>
      <c r="B41" s="56"/>
      <c r="C41" s="64"/>
      <c r="D41" s="65"/>
      <c r="E41" s="65"/>
      <c r="F41" s="83" t="str">
        <f>IF(A41&lt;&gt;"",AUX!$C$21,"")</f>
        <v/>
      </c>
      <c r="G41" s="113" t="str">
        <f t="shared" si="5"/>
        <v/>
      </c>
      <c r="H41" s="44" t="str">
        <f t="shared" si="6"/>
        <v/>
      </c>
      <c r="I41" s="45" t="str">
        <f t="shared" si="7"/>
        <v/>
      </c>
      <c r="J41" s="116" t="str">
        <f t="shared" si="3"/>
        <v/>
      </c>
    </row>
    <row r="42" spans="1:10" ht="15">
      <c r="A42" s="56"/>
      <c r="B42" s="56"/>
      <c r="C42" s="64"/>
      <c r="D42" s="65"/>
      <c r="E42" s="65"/>
      <c r="F42" s="83" t="str">
        <f>IF(A42&lt;&gt;"",AUX!$C$21,"")</f>
        <v/>
      </c>
      <c r="G42" s="113" t="str">
        <f t="shared" si="5"/>
        <v/>
      </c>
      <c r="H42" s="44" t="str">
        <f t="shared" si="6"/>
        <v/>
      </c>
      <c r="I42" s="45" t="str">
        <f t="shared" si="7"/>
        <v/>
      </c>
      <c r="J42" s="116" t="str">
        <f t="shared" si="3"/>
        <v/>
      </c>
    </row>
    <row r="43" spans="1:10" ht="15">
      <c r="A43" s="56"/>
      <c r="B43" s="56"/>
      <c r="C43" s="64"/>
      <c r="D43" s="65"/>
      <c r="E43" s="65"/>
      <c r="F43" s="83" t="str">
        <f>IF(A43&lt;&gt;"",AUX!$C$21,"")</f>
        <v/>
      </c>
      <c r="G43" s="113" t="str">
        <f t="shared" si="5"/>
        <v/>
      </c>
      <c r="H43" s="44" t="str">
        <f t="shared" si="6"/>
        <v/>
      </c>
      <c r="I43" s="45" t="str">
        <f t="shared" si="7"/>
        <v/>
      </c>
      <c r="J43" s="116" t="str">
        <f t="shared" si="3"/>
        <v/>
      </c>
    </row>
    <row r="44" spans="1:10" ht="15">
      <c r="A44" s="56"/>
      <c r="B44" s="56"/>
      <c r="C44" s="64"/>
      <c r="D44" s="65"/>
      <c r="E44" s="65"/>
      <c r="F44" s="83" t="str">
        <f>IF(A44&lt;&gt;"",AUX!$C$21,"")</f>
        <v/>
      </c>
      <c r="G44" s="113" t="str">
        <f t="shared" si="5"/>
        <v/>
      </c>
      <c r="H44" s="44" t="str">
        <f t="shared" si="6"/>
        <v/>
      </c>
      <c r="I44" s="45" t="str">
        <f t="shared" si="7"/>
        <v/>
      </c>
      <c r="J44" s="116" t="str">
        <f t="shared" si="3"/>
        <v/>
      </c>
    </row>
    <row r="45" spans="1:10" ht="15">
      <c r="A45" s="56"/>
      <c r="B45" s="56"/>
      <c r="C45" s="64"/>
      <c r="D45" s="65"/>
      <c r="E45" s="65"/>
      <c r="F45" s="83" t="str">
        <f>IF(A45&lt;&gt;"",AUX!$C$21,"")</f>
        <v/>
      </c>
      <c r="G45" s="113" t="str">
        <f t="shared" si="5"/>
        <v/>
      </c>
      <c r="H45" s="44" t="str">
        <f t="shared" si="6"/>
        <v/>
      </c>
      <c r="I45" s="45" t="str">
        <f t="shared" si="7"/>
        <v/>
      </c>
      <c r="J45" s="116" t="str">
        <f t="shared" si="3"/>
        <v/>
      </c>
    </row>
    <row r="46" spans="1:10" ht="15">
      <c r="A46" s="56"/>
      <c r="B46" s="56"/>
      <c r="C46" s="64"/>
      <c r="D46" s="65"/>
      <c r="E46" s="65"/>
      <c r="F46" s="83" t="str">
        <f>IF(A46&lt;&gt;"",AUX!$C$21,"")</f>
        <v/>
      </c>
      <c r="G46" s="113" t="str">
        <f t="shared" si="5"/>
        <v/>
      </c>
      <c r="H46" s="44" t="str">
        <f t="shared" si="6"/>
        <v/>
      </c>
      <c r="I46" s="45" t="str">
        <f t="shared" si="7"/>
        <v/>
      </c>
      <c r="J46" s="116" t="str">
        <f t="shared" si="3"/>
        <v/>
      </c>
    </row>
    <row r="47" spans="1:10" ht="15">
      <c r="A47" s="56"/>
      <c r="B47" s="56"/>
      <c r="C47" s="64"/>
      <c r="D47" s="65"/>
      <c r="E47" s="65"/>
      <c r="F47" s="83" t="str">
        <f>IF(A47&lt;&gt;"",AUX!$C$21,"")</f>
        <v/>
      </c>
      <c r="G47" s="113" t="str">
        <f t="shared" si="5"/>
        <v/>
      </c>
      <c r="H47" s="44" t="str">
        <f t="shared" si="6"/>
        <v/>
      </c>
      <c r="I47" s="45" t="str">
        <f t="shared" si="7"/>
        <v/>
      </c>
      <c r="J47" s="116" t="str">
        <f t="shared" si="3"/>
        <v/>
      </c>
    </row>
    <row r="48" spans="1:10" ht="15">
      <c r="A48" s="56"/>
      <c r="B48" s="56"/>
      <c r="C48" s="64"/>
      <c r="D48" s="65"/>
      <c r="E48" s="65"/>
      <c r="F48" s="83" t="str">
        <f>IF(A48&lt;&gt;"",AUX!$C$21,"")</f>
        <v/>
      </c>
      <c r="G48" s="113" t="str">
        <f t="shared" si="5"/>
        <v/>
      </c>
      <c r="H48" s="44" t="str">
        <f t="shared" si="6"/>
        <v/>
      </c>
      <c r="I48" s="45" t="str">
        <f t="shared" si="7"/>
        <v/>
      </c>
      <c r="J48" s="116" t="str">
        <f t="shared" si="3"/>
        <v/>
      </c>
    </row>
    <row r="49" spans="1:10" ht="15">
      <c r="A49" s="56"/>
      <c r="B49" s="56"/>
      <c r="C49" s="64"/>
      <c r="D49" s="65"/>
      <c r="E49" s="65"/>
      <c r="F49" s="83" t="str">
        <f>IF(A49&lt;&gt;"",AUX!$C$21,"")</f>
        <v/>
      </c>
      <c r="G49" s="113" t="str">
        <f t="shared" si="5"/>
        <v/>
      </c>
      <c r="H49" s="44" t="str">
        <f t="shared" si="6"/>
        <v/>
      </c>
      <c r="I49" s="45" t="str">
        <f t="shared" si="7"/>
        <v/>
      </c>
      <c r="J49" s="116" t="str">
        <f t="shared" si="3"/>
        <v/>
      </c>
    </row>
    <row r="50" spans="1:10" ht="15">
      <c r="A50" s="56"/>
      <c r="B50" s="56"/>
      <c r="C50" s="64"/>
      <c r="D50" s="65"/>
      <c r="E50" s="65"/>
      <c r="F50" s="83" t="str">
        <f>IF(A50&lt;&gt;"",AUX!$C$21,"")</f>
        <v/>
      </c>
      <c r="G50" s="113" t="str">
        <f t="shared" si="5"/>
        <v/>
      </c>
      <c r="H50" s="44" t="str">
        <f t="shared" si="6"/>
        <v/>
      </c>
      <c r="I50" s="45" t="str">
        <f t="shared" si="7"/>
        <v/>
      </c>
      <c r="J50" s="116" t="str">
        <f t="shared" si="3"/>
        <v/>
      </c>
    </row>
    <row r="51" spans="1:10" ht="15">
      <c r="A51" s="56"/>
      <c r="B51" s="56"/>
      <c r="C51" s="64"/>
      <c r="D51" s="65"/>
      <c r="E51" s="65"/>
      <c r="F51" s="83" t="str">
        <f>IF(A51&lt;&gt;"",AUX!$C$21,"")</f>
        <v/>
      </c>
      <c r="G51" s="113" t="str">
        <f t="shared" si="5"/>
        <v/>
      </c>
      <c r="H51" s="44" t="str">
        <f t="shared" si="6"/>
        <v/>
      </c>
      <c r="I51" s="45" t="str">
        <f t="shared" si="7"/>
        <v/>
      </c>
      <c r="J51" s="116" t="str">
        <f t="shared" si="3"/>
        <v/>
      </c>
    </row>
    <row r="52" spans="1:10" ht="15">
      <c r="A52" s="56"/>
      <c r="B52" s="56"/>
      <c r="C52" s="64"/>
      <c r="D52" s="65"/>
      <c r="E52" s="65"/>
      <c r="F52" s="83" t="str">
        <f>IF(A52&lt;&gt;"",AUX!$C$21,"")</f>
        <v/>
      </c>
      <c r="G52" s="113" t="str">
        <f t="shared" si="5"/>
        <v/>
      </c>
      <c r="H52" s="44" t="str">
        <f t="shared" si="6"/>
        <v/>
      </c>
      <c r="I52" s="45" t="str">
        <f t="shared" si="7"/>
        <v/>
      </c>
      <c r="J52" s="116" t="str">
        <f t="shared" si="3"/>
        <v/>
      </c>
    </row>
    <row r="53" spans="1:10" ht="15">
      <c r="A53" s="56"/>
      <c r="B53" s="56"/>
      <c r="C53" s="64"/>
      <c r="D53" s="65"/>
      <c r="E53" s="65"/>
      <c r="F53" s="83" t="str">
        <f>IF(A53&lt;&gt;"",AUX!$C$21,"")</f>
        <v/>
      </c>
      <c r="G53" s="113" t="str">
        <f t="shared" si="5"/>
        <v/>
      </c>
      <c r="H53" s="44" t="str">
        <f t="shared" si="6"/>
        <v/>
      </c>
      <c r="I53" s="45" t="str">
        <f t="shared" si="7"/>
        <v/>
      </c>
      <c r="J53" s="116" t="str">
        <f t="shared" si="3"/>
        <v/>
      </c>
    </row>
    <row r="54" spans="1:10" ht="15">
      <c r="A54" s="56"/>
      <c r="B54" s="56"/>
      <c r="C54" s="64"/>
      <c r="D54" s="65"/>
      <c r="E54" s="65"/>
      <c r="F54" s="83" t="str">
        <f>IF(A54&lt;&gt;"",AUX!$C$21,"")</f>
        <v/>
      </c>
      <c r="G54" s="113" t="str">
        <f t="shared" si="5"/>
        <v/>
      </c>
      <c r="H54" s="44" t="str">
        <f t="shared" si="6"/>
        <v/>
      </c>
      <c r="I54" s="45" t="str">
        <f t="shared" si="7"/>
        <v/>
      </c>
      <c r="J54" s="116" t="str">
        <f t="shared" si="3"/>
        <v/>
      </c>
    </row>
    <row r="55" spans="1:10" ht="15">
      <c r="A55" s="56"/>
      <c r="B55" s="56"/>
      <c r="C55" s="64"/>
      <c r="D55" s="65"/>
      <c r="E55" s="65"/>
      <c r="F55" s="83" t="str">
        <f>IF(A55&lt;&gt;"",AUX!$C$21,"")</f>
        <v/>
      </c>
      <c r="G55" s="113" t="str">
        <f t="shared" si="5"/>
        <v/>
      </c>
      <c r="H55" s="44" t="str">
        <f t="shared" si="6"/>
        <v/>
      </c>
      <c r="I55" s="45" t="str">
        <f t="shared" si="7"/>
        <v/>
      </c>
      <c r="J55" s="116" t="str">
        <f t="shared" si="3"/>
        <v/>
      </c>
    </row>
    <row r="56" spans="1:10" ht="15">
      <c r="A56" s="56"/>
      <c r="B56" s="56"/>
      <c r="C56" s="64"/>
      <c r="D56" s="65"/>
      <c r="E56" s="65"/>
      <c r="F56" s="83" t="str">
        <f>IF(A56&lt;&gt;"",AUX!$C$21,"")</f>
        <v/>
      </c>
      <c r="G56" s="113" t="str">
        <f t="shared" si="5"/>
        <v/>
      </c>
      <c r="H56" s="44" t="str">
        <f t="shared" si="6"/>
        <v/>
      </c>
      <c r="I56" s="45" t="str">
        <f t="shared" si="7"/>
        <v/>
      </c>
      <c r="J56" s="116" t="str">
        <f t="shared" si="3"/>
        <v/>
      </c>
    </row>
    <row r="57" spans="1:10" ht="15">
      <c r="A57" s="56"/>
      <c r="B57" s="56"/>
      <c r="C57" s="64"/>
      <c r="D57" s="65"/>
      <c r="E57" s="65"/>
      <c r="F57" s="83" t="str">
        <f>IF(A57&lt;&gt;"",AUX!$C$21,"")</f>
        <v/>
      </c>
      <c r="G57" s="113" t="str">
        <f t="shared" si="5"/>
        <v/>
      </c>
      <c r="H57" s="44" t="str">
        <f t="shared" si="6"/>
        <v/>
      </c>
      <c r="I57" s="45" t="str">
        <f t="shared" si="7"/>
        <v/>
      </c>
      <c r="J57" s="116" t="str">
        <f t="shared" si="3"/>
        <v/>
      </c>
    </row>
    <row r="58" spans="1:10" ht="15">
      <c r="A58" s="56"/>
      <c r="B58" s="56"/>
      <c r="C58" s="64"/>
      <c r="D58" s="65"/>
      <c r="E58" s="65"/>
      <c r="F58" s="83" t="str">
        <f>IF(A58&lt;&gt;"",AUX!$C$21,"")</f>
        <v/>
      </c>
      <c r="G58" s="113" t="str">
        <f t="shared" si="5"/>
        <v/>
      </c>
      <c r="H58" s="44" t="str">
        <f t="shared" si="6"/>
        <v/>
      </c>
      <c r="I58" s="45" t="str">
        <f t="shared" si="7"/>
        <v/>
      </c>
      <c r="J58" s="116" t="str">
        <f t="shared" si="3"/>
        <v/>
      </c>
    </row>
    <row r="59" spans="1:10" ht="15">
      <c r="A59" s="56"/>
      <c r="B59" s="56"/>
      <c r="C59" s="64"/>
      <c r="D59" s="65"/>
      <c r="E59" s="65"/>
      <c r="F59" s="83" t="str">
        <f>IF(A59&lt;&gt;"",AUX!$C$21,"")</f>
        <v/>
      </c>
      <c r="G59" s="113" t="str">
        <f t="shared" si="5"/>
        <v/>
      </c>
      <c r="H59" s="44" t="str">
        <f t="shared" si="6"/>
        <v/>
      </c>
      <c r="I59" s="45" t="str">
        <f t="shared" si="7"/>
        <v/>
      </c>
      <c r="J59" s="116" t="str">
        <f t="shared" si="3"/>
        <v/>
      </c>
    </row>
    <row r="60" spans="1:10" ht="15">
      <c r="A60" s="56"/>
      <c r="B60" s="56"/>
      <c r="C60" s="64"/>
      <c r="D60" s="65"/>
      <c r="E60" s="65"/>
      <c r="F60" s="83" t="str">
        <f>IF(A60&lt;&gt;"",AUX!$C$21,"")</f>
        <v/>
      </c>
      <c r="G60" s="113" t="str">
        <f t="shared" si="5"/>
        <v/>
      </c>
      <c r="H60" s="44" t="str">
        <f t="shared" si="6"/>
        <v/>
      </c>
      <c r="I60" s="45" t="str">
        <f t="shared" si="7"/>
        <v/>
      </c>
      <c r="J60" s="116" t="str">
        <f t="shared" si="3"/>
        <v/>
      </c>
    </row>
    <row r="61" spans="1:10" ht="15">
      <c r="A61" s="56"/>
      <c r="B61" s="56"/>
      <c r="C61" s="64"/>
      <c r="D61" s="65"/>
      <c r="E61" s="65"/>
      <c r="F61" s="83" t="str">
        <f>IF(A61&lt;&gt;"",AUX!$C$21,"")</f>
        <v/>
      </c>
      <c r="G61" s="113" t="str">
        <f t="shared" si="5"/>
        <v/>
      </c>
      <c r="H61" s="44" t="str">
        <f t="shared" si="6"/>
        <v/>
      </c>
      <c r="I61" s="45" t="str">
        <f t="shared" si="7"/>
        <v/>
      </c>
      <c r="J61" s="116" t="str">
        <f t="shared" si="3"/>
        <v/>
      </c>
    </row>
    <row r="62" spans="1:10" ht="15">
      <c r="A62" s="56"/>
      <c r="B62" s="56"/>
      <c r="C62" s="64"/>
      <c r="D62" s="65"/>
      <c r="E62" s="65"/>
      <c r="F62" s="83" t="str">
        <f>IF(A62&lt;&gt;"",AUX!$C$21,"")</f>
        <v/>
      </c>
      <c r="G62" s="113" t="str">
        <f t="shared" si="5"/>
        <v/>
      </c>
      <c r="H62" s="44" t="str">
        <f t="shared" si="6"/>
        <v/>
      </c>
      <c r="I62" s="45" t="str">
        <f t="shared" si="7"/>
        <v/>
      </c>
      <c r="J62" s="116" t="str">
        <f t="shared" si="3"/>
        <v/>
      </c>
    </row>
    <row r="63" spans="1:10" ht="15">
      <c r="A63" s="56"/>
      <c r="B63" s="56"/>
      <c r="C63" s="64"/>
      <c r="D63" s="65"/>
      <c r="E63" s="65"/>
      <c r="F63" s="83" t="str">
        <f>IF(A63&lt;&gt;"",AUX!$C$21,"")</f>
        <v/>
      </c>
      <c r="G63" s="113" t="str">
        <f t="shared" si="5"/>
        <v/>
      </c>
      <c r="H63" s="44" t="str">
        <f t="shared" si="6"/>
        <v/>
      </c>
      <c r="I63" s="45" t="str">
        <f t="shared" si="7"/>
        <v/>
      </c>
      <c r="J63" s="116" t="str">
        <f t="shared" si="3"/>
        <v/>
      </c>
    </row>
    <row r="64" spans="1:10" ht="15">
      <c r="A64" s="56"/>
      <c r="B64" s="56"/>
      <c r="C64" s="64"/>
      <c r="D64" s="65"/>
      <c r="E64" s="65"/>
      <c r="F64" s="83" t="str">
        <f>IF(A64&lt;&gt;"",AUX!$C$21,"")</f>
        <v/>
      </c>
      <c r="G64" s="113" t="str">
        <f t="shared" si="5"/>
        <v/>
      </c>
      <c r="H64" s="44" t="str">
        <f t="shared" si="6"/>
        <v/>
      </c>
      <c r="I64" s="45" t="str">
        <f t="shared" si="7"/>
        <v/>
      </c>
      <c r="J64" s="116" t="str">
        <f t="shared" si="3"/>
        <v/>
      </c>
    </row>
    <row r="65" spans="1:10" ht="15">
      <c r="A65" s="56"/>
      <c r="B65" s="56"/>
      <c r="C65" s="64"/>
      <c r="D65" s="65"/>
      <c r="E65" s="65"/>
      <c r="F65" s="83" t="str">
        <f>IF(A65&lt;&gt;"",AUX!$C$21,"")</f>
        <v/>
      </c>
      <c r="G65" s="113" t="str">
        <f t="shared" si="5"/>
        <v/>
      </c>
      <c r="H65" s="44" t="str">
        <f t="shared" si="6"/>
        <v/>
      </c>
      <c r="I65" s="45" t="str">
        <f t="shared" si="7"/>
        <v/>
      </c>
      <c r="J65" s="116" t="str">
        <f t="shared" si="3"/>
        <v/>
      </c>
    </row>
    <row r="66" spans="1:10" ht="15">
      <c r="A66" s="56"/>
      <c r="B66" s="56"/>
      <c r="C66" s="64"/>
      <c r="D66" s="65"/>
      <c r="E66" s="65"/>
      <c r="F66" s="83" t="str">
        <f>IF(A66&lt;&gt;"",AUX!$C$21,"")</f>
        <v/>
      </c>
      <c r="G66" s="113" t="str">
        <f t="shared" ref="G66:G71" si="8">IF(A66&lt;&gt;"",IF(AUX_VAT_BALANCED_RATE=YES,0,MAX(AUX_VAT_FOR_PURCHASES)),"")</f>
        <v/>
      </c>
      <c r="H66" s="44" t="str">
        <f t="shared" ref="H66:H71" si="9">IFERROR(EOMONTH(E66,-1)+1,"")</f>
        <v/>
      </c>
      <c r="I66" s="45" t="str">
        <f t="shared" ref="I66:I71" si="10">IF(D66="","",IFERROR(E66-D66,""))</f>
        <v/>
      </c>
      <c r="J66" s="116" t="str">
        <f t="shared" ref="J66:J71" si="11">IFERROR(C66/(1+G66)*G66,"")</f>
        <v/>
      </c>
    </row>
    <row r="67" spans="1:10" ht="15">
      <c r="A67" s="56"/>
      <c r="B67" s="56"/>
      <c r="C67" s="64"/>
      <c r="D67" s="65"/>
      <c r="E67" s="65"/>
      <c r="F67" s="83" t="str">
        <f>IF(A67&lt;&gt;"",AUX!$C$21,"")</f>
        <v/>
      </c>
      <c r="G67" s="113" t="str">
        <f t="shared" si="8"/>
        <v/>
      </c>
      <c r="H67" s="44" t="str">
        <f t="shared" si="9"/>
        <v/>
      </c>
      <c r="I67" s="45" t="str">
        <f t="shared" si="10"/>
        <v/>
      </c>
      <c r="J67" s="116" t="str">
        <f t="shared" si="11"/>
        <v/>
      </c>
    </row>
    <row r="68" spans="1:10" ht="15">
      <c r="A68" s="56"/>
      <c r="B68" s="56"/>
      <c r="C68" s="64"/>
      <c r="D68" s="65"/>
      <c r="E68" s="65"/>
      <c r="F68" s="83" t="str">
        <f>IF(A68&lt;&gt;"",AUX!$C$21,"")</f>
        <v/>
      </c>
      <c r="G68" s="113" t="str">
        <f t="shared" si="8"/>
        <v/>
      </c>
      <c r="H68" s="44" t="str">
        <f t="shared" si="9"/>
        <v/>
      </c>
      <c r="I68" s="45" t="str">
        <f t="shared" si="10"/>
        <v/>
      </c>
      <c r="J68" s="116" t="str">
        <f t="shared" si="11"/>
        <v/>
      </c>
    </row>
    <row r="69" spans="1:10" ht="15">
      <c r="A69" s="56"/>
      <c r="B69" s="56"/>
      <c r="C69" s="64"/>
      <c r="D69" s="65"/>
      <c r="E69" s="65"/>
      <c r="F69" s="83" t="str">
        <f>IF(A69&lt;&gt;"",AUX!$C$21,"")</f>
        <v/>
      </c>
      <c r="G69" s="113" t="str">
        <f t="shared" si="8"/>
        <v/>
      </c>
      <c r="H69" s="44" t="str">
        <f t="shared" si="9"/>
        <v/>
      </c>
      <c r="I69" s="45" t="str">
        <f t="shared" si="10"/>
        <v/>
      </c>
      <c r="J69" s="116" t="str">
        <f t="shared" si="11"/>
        <v/>
      </c>
    </row>
    <row r="70" spans="1:10" ht="15">
      <c r="A70" s="56"/>
      <c r="B70" s="56"/>
      <c r="C70" s="64"/>
      <c r="D70" s="65"/>
      <c r="E70" s="65"/>
      <c r="F70" s="83" t="str">
        <f>IF(A70&lt;&gt;"",AUX!$C$21,"")</f>
        <v/>
      </c>
      <c r="G70" s="113" t="str">
        <f t="shared" si="8"/>
        <v/>
      </c>
      <c r="H70" s="44" t="str">
        <f t="shared" si="9"/>
        <v/>
      </c>
      <c r="I70" s="45" t="str">
        <f t="shared" si="10"/>
        <v/>
      </c>
      <c r="J70" s="116" t="str">
        <f t="shared" si="11"/>
        <v/>
      </c>
    </row>
    <row r="71" spans="1:10" thickBot="1">
      <c r="A71" s="56"/>
      <c r="B71" s="56"/>
      <c r="C71" s="64"/>
      <c r="D71" s="65"/>
      <c r="E71" s="65"/>
      <c r="F71" s="83" t="str">
        <f>IF(A71&lt;&gt;"",AUX!$C$21,"")</f>
        <v/>
      </c>
      <c r="G71" s="113" t="str">
        <f t="shared" si="8"/>
        <v/>
      </c>
      <c r="H71" s="44" t="str">
        <f t="shared" si="9"/>
        <v/>
      </c>
      <c r="I71" s="45" t="str">
        <f t="shared" si="10"/>
        <v/>
      </c>
      <c r="J71" s="116" t="str">
        <f t="shared" si="11"/>
        <v/>
      </c>
    </row>
    <row r="72" spans="1:10" ht="15" thickTop="1">
      <c r="A72" s="52"/>
      <c r="B72" s="52"/>
      <c r="C72" s="52"/>
      <c r="D72" s="52"/>
      <c r="E72" s="52"/>
      <c r="F72" s="52"/>
      <c r="G72" s="52"/>
      <c r="H72" s="52"/>
      <c r="I72" s="52"/>
      <c r="J72" s="52"/>
    </row>
  </sheetData>
  <sheetProtection sheet="1" objects="1" scenarios="1"/>
  <sortState xmlns:xlrd2="http://schemas.microsoft.com/office/spreadsheetml/2017/richdata2" ref="A2:I11">
    <sortCondition ref="G2:G11"/>
  </sortState>
  <phoneticPr fontId="4" type="noConversion"/>
  <conditionalFormatting sqref="A2:F71">
    <cfRule type="expression" dxfId="1" priority="5">
      <formula>$F2="Ja"</formula>
    </cfRule>
  </conditionalFormatting>
  <conditionalFormatting sqref="G2:G71">
    <cfRule type="expression" dxfId="0" priority="1">
      <formula>$F2="Ja"</formula>
    </cfRule>
  </conditionalFormatting>
  <dataValidations count="2">
    <dataValidation type="list" allowBlank="1" showInputMessage="1" showErrorMessage="1" sqref="F2:F71" xr:uid="{04881579-C5DD-FD4E-ACD2-CDFB74FF5643}">
      <formula1>YES_NO</formula1>
    </dataValidation>
    <dataValidation type="list" allowBlank="1" showInputMessage="1" showErrorMessage="1" sqref="G2:G71" xr:uid="{13237C75-DDCB-C848-8ADF-3AA8ED018944}">
      <formula1>AUX_VAT_FOR_PURCHASES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6C20-8C98-4141-92E1-21F36C7DBE6D}">
  <sheetPr>
    <tabColor rgb="FF76F112"/>
  </sheetPr>
  <dimension ref="B2:D75"/>
  <sheetViews>
    <sheetView zoomScale="130" zoomScaleNormal="130" workbookViewId="0">
      <selection activeCell="C3" sqref="C3"/>
    </sheetView>
  </sheetViews>
  <sheetFormatPr baseColWidth="10" defaultRowHeight="16"/>
  <cols>
    <col min="1" max="1" width="7.42578125" style="12" bestFit="1" customWidth="1"/>
    <col min="2" max="2" width="11.42578125" style="12" customWidth="1"/>
    <col min="3" max="3" width="19.85546875" style="12" customWidth="1"/>
    <col min="4" max="16384" width="10.7109375" style="12"/>
  </cols>
  <sheetData>
    <row r="2" spans="2:4" ht="17">
      <c r="B2" s="123" t="s">
        <v>7</v>
      </c>
      <c r="C2" s="124" t="s">
        <v>52</v>
      </c>
      <c r="D2" s="96"/>
    </row>
    <row r="3" spans="2:4">
      <c r="B3" s="118">
        <f ca="1">DATE(YEAR(AUX!C3)-3,1,1)</f>
        <v>42736</v>
      </c>
      <c r="C3" s="119">
        <v>65956.38782933529</v>
      </c>
      <c r="D3" s="96"/>
    </row>
    <row r="4" spans="2:4">
      <c r="B4" s="120">
        <f t="shared" ref="B4:B35" ca="1" si="0">EOMONTH(B3,0)+1</f>
        <v>42767</v>
      </c>
      <c r="C4" s="111">
        <v>79679.193200621055</v>
      </c>
      <c r="D4" s="96"/>
    </row>
    <row r="5" spans="2:4">
      <c r="B5" s="120">
        <f t="shared" ca="1" si="0"/>
        <v>42795</v>
      </c>
      <c r="C5" s="111">
        <v>59880.204457629843</v>
      </c>
      <c r="D5" s="96"/>
    </row>
    <row r="6" spans="2:4">
      <c r="B6" s="120">
        <f t="shared" ca="1" si="0"/>
        <v>42826</v>
      </c>
      <c r="C6" s="111">
        <v>80118.51783054338</v>
      </c>
      <c r="D6" s="96"/>
    </row>
    <row r="7" spans="2:4">
      <c r="B7" s="120">
        <f t="shared" ca="1" si="0"/>
        <v>42856</v>
      </c>
      <c r="C7" s="111">
        <v>58014.137120499996</v>
      </c>
      <c r="D7" s="96"/>
    </row>
    <row r="8" spans="2:4">
      <c r="B8" s="120">
        <f t="shared" ca="1" si="0"/>
        <v>42887</v>
      </c>
      <c r="C8" s="111">
        <v>90618.109180065323</v>
      </c>
      <c r="D8" s="96"/>
    </row>
    <row r="9" spans="2:4">
      <c r="B9" s="120">
        <f t="shared" ca="1" si="0"/>
        <v>42917</v>
      </c>
      <c r="C9" s="111">
        <v>87644.404771590242</v>
      </c>
      <c r="D9" s="96"/>
    </row>
    <row r="10" spans="2:4">
      <c r="B10" s="120">
        <f t="shared" ca="1" si="0"/>
        <v>42948</v>
      </c>
      <c r="C10" s="111">
        <v>64128.858217470704</v>
      </c>
      <c r="D10" s="96"/>
    </row>
    <row r="11" spans="2:4">
      <c r="B11" s="120">
        <f t="shared" ca="1" si="0"/>
        <v>42979</v>
      </c>
      <c r="C11" s="111">
        <v>87765.565485397572</v>
      </c>
      <c r="D11" s="96"/>
    </row>
    <row r="12" spans="2:4">
      <c r="B12" s="120">
        <f t="shared" ca="1" si="0"/>
        <v>43009</v>
      </c>
      <c r="C12" s="111">
        <v>42453.687358516683</v>
      </c>
      <c r="D12" s="96"/>
    </row>
    <row r="13" spans="2:4">
      <c r="B13" s="120">
        <f t="shared" ca="1" si="0"/>
        <v>43040</v>
      </c>
      <c r="C13" s="111">
        <v>62793.796441460741</v>
      </c>
      <c r="D13" s="96"/>
    </row>
    <row r="14" spans="2:4">
      <c r="B14" s="120">
        <f t="shared" ca="1" si="0"/>
        <v>43070</v>
      </c>
      <c r="C14" s="111">
        <v>75065.758151611415</v>
      </c>
      <c r="D14" s="96"/>
    </row>
    <row r="15" spans="2:4">
      <c r="B15" s="120">
        <f t="shared" ca="1" si="0"/>
        <v>43101</v>
      </c>
      <c r="C15" s="111">
        <v>43457.036422390702</v>
      </c>
      <c r="D15" s="96"/>
    </row>
    <row r="16" spans="2:4">
      <c r="B16" s="120">
        <f t="shared" ca="1" si="0"/>
        <v>43132</v>
      </c>
      <c r="C16" s="111">
        <v>101863.64556282786</v>
      </c>
      <c r="D16" s="96"/>
    </row>
    <row r="17" spans="2:4">
      <c r="B17" s="120">
        <f t="shared" ca="1" si="0"/>
        <v>43160</v>
      </c>
      <c r="C17" s="111">
        <v>78842.625956272896</v>
      </c>
      <c r="D17" s="96"/>
    </row>
    <row r="18" spans="2:4">
      <c r="B18" s="120">
        <f t="shared" ca="1" si="0"/>
        <v>43191</v>
      </c>
      <c r="C18" s="111">
        <v>58633.768202868516</v>
      </c>
      <c r="D18" s="96"/>
    </row>
    <row r="19" spans="2:4">
      <c r="B19" s="120">
        <f t="shared" ca="1" si="0"/>
        <v>43221</v>
      </c>
      <c r="C19" s="111">
        <v>67214.955902574235</v>
      </c>
      <c r="D19" s="96"/>
    </row>
    <row r="20" spans="2:4">
      <c r="B20" s="120">
        <f t="shared" ca="1" si="0"/>
        <v>43252</v>
      </c>
      <c r="C20" s="111">
        <v>83910.523139042984</v>
      </c>
      <c r="D20" s="96"/>
    </row>
    <row r="21" spans="2:4">
      <c r="B21" s="120">
        <f t="shared" ca="1" si="0"/>
        <v>43282</v>
      </c>
      <c r="C21" s="111">
        <v>46319.495906654978</v>
      </c>
      <c r="D21" s="96"/>
    </row>
    <row r="22" spans="2:4">
      <c r="B22" s="120">
        <f t="shared" ca="1" si="0"/>
        <v>43313</v>
      </c>
      <c r="C22" s="111">
        <v>58471.132417768786</v>
      </c>
      <c r="D22" s="96"/>
    </row>
    <row r="23" spans="2:4">
      <c r="B23" s="120">
        <f t="shared" ca="1" si="0"/>
        <v>43344</v>
      </c>
      <c r="C23" s="111">
        <v>81506.016653925471</v>
      </c>
      <c r="D23" s="96"/>
    </row>
    <row r="24" spans="2:4">
      <c r="B24" s="120">
        <f t="shared" ca="1" si="0"/>
        <v>43374</v>
      </c>
      <c r="C24" s="111">
        <v>87036.264590304287</v>
      </c>
      <c r="D24" s="96"/>
    </row>
    <row r="25" spans="2:4">
      <c r="B25" s="120">
        <f t="shared" ca="1" si="0"/>
        <v>43405</v>
      </c>
      <c r="C25" s="111">
        <v>74784.32339092686</v>
      </c>
      <c r="D25" s="96"/>
    </row>
    <row r="26" spans="2:4">
      <c r="B26" s="120">
        <f t="shared" ca="1" si="0"/>
        <v>43435</v>
      </c>
      <c r="C26" s="111">
        <v>96773.45804907383</v>
      </c>
      <c r="D26" s="96"/>
    </row>
    <row r="27" spans="2:4">
      <c r="B27" s="120">
        <f t="shared" ca="1" si="0"/>
        <v>43466</v>
      </c>
      <c r="C27" s="111">
        <v>58009.109396975997</v>
      </c>
      <c r="D27" s="96"/>
    </row>
    <row r="28" spans="2:4">
      <c r="B28" s="120">
        <f t="shared" ca="1" si="0"/>
        <v>43497</v>
      </c>
      <c r="C28" s="111">
        <v>62282.10991026667</v>
      </c>
      <c r="D28" s="96"/>
    </row>
    <row r="29" spans="2:4">
      <c r="B29" s="120">
        <f t="shared" ca="1" si="0"/>
        <v>43525</v>
      </c>
      <c r="C29" s="111">
        <v>39694.979069270383</v>
      </c>
      <c r="D29" s="96"/>
    </row>
    <row r="30" spans="2:4">
      <c r="B30" s="120">
        <f t="shared" ca="1" si="0"/>
        <v>43556</v>
      </c>
      <c r="C30" s="111">
        <v>56014.340980412875</v>
      </c>
      <c r="D30" s="96"/>
    </row>
    <row r="31" spans="2:4">
      <c r="B31" s="120">
        <f t="shared" ca="1" si="0"/>
        <v>43586</v>
      </c>
      <c r="C31" s="111">
        <v>85916.976436525161</v>
      </c>
      <c r="D31" s="96"/>
    </row>
    <row r="32" spans="2:4">
      <c r="B32" s="120">
        <f t="shared" ca="1" si="0"/>
        <v>43617</v>
      </c>
      <c r="C32" s="111">
        <v>46092.595908419913</v>
      </c>
      <c r="D32" s="96"/>
    </row>
    <row r="33" spans="2:4">
      <c r="B33" s="120">
        <f t="shared" ca="1" si="0"/>
        <v>43647</v>
      </c>
      <c r="C33" s="111">
        <v>75252.579430964572</v>
      </c>
      <c r="D33" s="96"/>
    </row>
    <row r="34" spans="2:4">
      <c r="B34" s="120">
        <f t="shared" ca="1" si="0"/>
        <v>43678</v>
      </c>
      <c r="C34" s="111">
        <v>80049.747938752815</v>
      </c>
      <c r="D34" s="96"/>
    </row>
    <row r="35" spans="2:4">
      <c r="B35" s="120">
        <f t="shared" ca="1" si="0"/>
        <v>43709</v>
      </c>
      <c r="C35" s="111">
        <v>80607.543335788927</v>
      </c>
      <c r="D35" s="96"/>
    </row>
    <row r="36" spans="2:4">
      <c r="B36" s="120">
        <f t="shared" ref="B36:B67" ca="1" si="1">EOMONTH(B35,0)+1</f>
        <v>43739</v>
      </c>
      <c r="C36" s="111">
        <v>81914.532873085511</v>
      </c>
      <c r="D36" s="96"/>
    </row>
    <row r="37" spans="2:4">
      <c r="B37" s="120">
        <f t="shared" ca="1" si="1"/>
        <v>43770</v>
      </c>
      <c r="C37" s="111">
        <v>89712.155699306764</v>
      </c>
      <c r="D37" s="96"/>
    </row>
    <row r="38" spans="2:4">
      <c r="B38" s="120">
        <f t="shared" ca="1" si="1"/>
        <v>43800</v>
      </c>
      <c r="C38" s="111">
        <v>38724.417514850844</v>
      </c>
      <c r="D38" s="96"/>
    </row>
    <row r="39" spans="2:4">
      <c r="B39" s="120">
        <f t="shared" ca="1" si="1"/>
        <v>43831</v>
      </c>
      <c r="C39" s="111">
        <v>92238.73143268931</v>
      </c>
      <c r="D39" s="96"/>
    </row>
    <row r="40" spans="2:4">
      <c r="B40" s="120">
        <f t="shared" ca="1" si="1"/>
        <v>43862</v>
      </c>
      <c r="C40" s="111">
        <v>67947.955536246795</v>
      </c>
      <c r="D40" s="96"/>
    </row>
    <row r="41" spans="2:4">
      <c r="B41" s="120">
        <f t="shared" ca="1" si="1"/>
        <v>43891</v>
      </c>
      <c r="C41" s="111">
        <v>92238.73143268931</v>
      </c>
      <c r="D41" s="96"/>
    </row>
    <row r="42" spans="2:4">
      <c r="B42" s="120">
        <f t="shared" ca="1" si="1"/>
        <v>43922</v>
      </c>
      <c r="C42" s="111">
        <v>67947.955536246795</v>
      </c>
      <c r="D42" s="96"/>
    </row>
    <row r="43" spans="2:4">
      <c r="B43" s="120">
        <f t="shared" ca="1" si="1"/>
        <v>43952</v>
      </c>
      <c r="C43" s="111">
        <v>76031.386250995143</v>
      </c>
      <c r="D43" s="96"/>
    </row>
    <row r="44" spans="2:4">
      <c r="B44" s="120">
        <f t="shared" ca="1" si="1"/>
        <v>43983</v>
      </c>
      <c r="C44" s="111">
        <v>70315.285752268654</v>
      </c>
      <c r="D44" s="96"/>
    </row>
    <row r="45" spans="2:4">
      <c r="B45" s="120">
        <f t="shared" ca="1" si="1"/>
        <v>44013</v>
      </c>
      <c r="C45" s="111">
        <v>58589.10713612473</v>
      </c>
      <c r="D45" s="96"/>
    </row>
    <row r="46" spans="2:4">
      <c r="B46" s="120">
        <f t="shared" ca="1" si="1"/>
        <v>44044</v>
      </c>
      <c r="C46" s="111">
        <v>53695.945023678003</v>
      </c>
      <c r="D46" s="96"/>
    </row>
    <row r="47" spans="2:4">
      <c r="B47" s="120">
        <f t="shared" ca="1" si="1"/>
        <v>44075</v>
      </c>
      <c r="C47" s="111">
        <v>45632.248130737622</v>
      </c>
      <c r="D47" s="96"/>
    </row>
    <row r="48" spans="2:4">
      <c r="B48" s="120">
        <f t="shared" ca="1" si="1"/>
        <v>44105</v>
      </c>
      <c r="C48" s="111">
        <v>55822.5232845543</v>
      </c>
      <c r="D48" s="96"/>
    </row>
    <row r="49" spans="2:4">
      <c r="B49" s="120">
        <f t="shared" ca="1" si="1"/>
        <v>44136</v>
      </c>
      <c r="C49" s="111">
        <v>69477.511434978267</v>
      </c>
      <c r="D49" s="96"/>
    </row>
    <row r="50" spans="2:4">
      <c r="B50" s="120">
        <f t="shared" ca="1" si="1"/>
        <v>44166</v>
      </c>
      <c r="C50" s="111">
        <v>64896.71743387881</v>
      </c>
      <c r="D50" s="96"/>
    </row>
    <row r="51" spans="2:4">
      <c r="B51" s="120">
        <f t="shared" ca="1" si="1"/>
        <v>44197</v>
      </c>
      <c r="C51" s="111">
        <v>76629.411424929785</v>
      </c>
      <c r="D51" s="96"/>
    </row>
    <row r="52" spans="2:4">
      <c r="B52" s="120">
        <f t="shared" ca="1" si="1"/>
        <v>44228</v>
      </c>
      <c r="C52" s="111">
        <v>66804.511623182334</v>
      </c>
      <c r="D52" s="96"/>
    </row>
    <row r="53" spans="2:4">
      <c r="B53" s="120">
        <f t="shared" ca="1" si="1"/>
        <v>44256</v>
      </c>
      <c r="C53" s="111">
        <v>92555.684172760622</v>
      </c>
      <c r="D53" s="96"/>
    </row>
    <row r="54" spans="2:4">
      <c r="B54" s="120">
        <f t="shared" ca="1" si="1"/>
        <v>44287</v>
      </c>
      <c r="C54" s="111">
        <v>89737.702252426549</v>
      </c>
      <c r="D54" s="96"/>
    </row>
    <row r="55" spans="2:4">
      <c r="B55" s="120">
        <f t="shared" ca="1" si="1"/>
        <v>44317</v>
      </c>
      <c r="C55" s="111">
        <v>71198.16223203516</v>
      </c>
      <c r="D55" s="96"/>
    </row>
    <row r="56" spans="2:4">
      <c r="B56" s="120">
        <f t="shared" ca="1" si="1"/>
        <v>44348</v>
      </c>
      <c r="C56" s="111">
        <v>45746.252177433598</v>
      </c>
      <c r="D56" s="96"/>
    </row>
    <row r="57" spans="2:4">
      <c r="B57" s="120">
        <f t="shared" ca="1" si="1"/>
        <v>44378</v>
      </c>
      <c r="C57" s="111">
        <v>51025.847732451773</v>
      </c>
      <c r="D57" s="96"/>
    </row>
    <row r="58" spans="2:4">
      <c r="B58" s="120">
        <f t="shared" ca="1" si="1"/>
        <v>44409</v>
      </c>
      <c r="C58" s="111">
        <v>70614.523698460573</v>
      </c>
      <c r="D58" s="96"/>
    </row>
    <row r="59" spans="2:4">
      <c r="B59" s="120">
        <f t="shared" ca="1" si="1"/>
        <v>44440</v>
      </c>
      <c r="C59" s="111">
        <v>57356.168894226925</v>
      </c>
      <c r="D59" s="96"/>
    </row>
    <row r="60" spans="2:4">
      <c r="B60" s="120">
        <f t="shared" ca="1" si="1"/>
        <v>44470</v>
      </c>
      <c r="C60" s="111">
        <v>65959.324642771797</v>
      </c>
      <c r="D60" s="96"/>
    </row>
    <row r="61" spans="2:4">
      <c r="B61" s="120">
        <f t="shared" ca="1" si="1"/>
        <v>44501</v>
      </c>
      <c r="C61" s="111">
        <v>32731.189743702798</v>
      </c>
      <c r="D61" s="96"/>
    </row>
    <row r="62" spans="2:4">
      <c r="B62" s="120">
        <f t="shared" ca="1" si="1"/>
        <v>44531</v>
      </c>
      <c r="C62" s="111">
        <v>97553.697053615906</v>
      </c>
      <c r="D62" s="96"/>
    </row>
    <row r="63" spans="2:4">
      <c r="B63" s="120">
        <f t="shared" ca="1" si="1"/>
        <v>44562</v>
      </c>
      <c r="C63" s="111">
        <v>89145.317164808002</v>
      </c>
      <c r="D63" s="96"/>
    </row>
    <row r="64" spans="2:4">
      <c r="B64" s="120">
        <f t="shared" ca="1" si="1"/>
        <v>44593</v>
      </c>
      <c r="C64" s="111">
        <v>80979.793624699043</v>
      </c>
      <c r="D64" s="96"/>
    </row>
    <row r="65" spans="2:4">
      <c r="B65" s="120">
        <f t="shared" ca="1" si="1"/>
        <v>44621</v>
      </c>
      <c r="C65" s="111">
        <v>86611.076174006448</v>
      </c>
      <c r="D65" s="96"/>
    </row>
    <row r="66" spans="2:4">
      <c r="B66" s="120">
        <f t="shared" ca="1" si="1"/>
        <v>44652</v>
      </c>
      <c r="C66" s="111">
        <v>59924.537903846038</v>
      </c>
      <c r="D66" s="96"/>
    </row>
    <row r="67" spans="2:4">
      <c r="B67" s="120">
        <f t="shared" ca="1" si="1"/>
        <v>44682</v>
      </c>
      <c r="C67" s="111">
        <v>54719.833056960422</v>
      </c>
      <c r="D67" s="96"/>
    </row>
    <row r="68" spans="2:4">
      <c r="B68" s="120">
        <f t="shared" ref="B68:B74" ca="1" si="2">EOMONTH(B67,0)+1</f>
        <v>44713</v>
      </c>
      <c r="C68" s="111">
        <v>83488.585229839955</v>
      </c>
      <c r="D68" s="96"/>
    </row>
    <row r="69" spans="2:4">
      <c r="B69" s="120">
        <f t="shared" ca="1" si="2"/>
        <v>44743</v>
      </c>
      <c r="C69" s="111">
        <v>99931.895280936224</v>
      </c>
      <c r="D69" s="96"/>
    </row>
    <row r="70" spans="2:4">
      <c r="B70" s="120">
        <f t="shared" ca="1" si="2"/>
        <v>44774</v>
      </c>
      <c r="C70" s="111">
        <v>89995.908056397835</v>
      </c>
      <c r="D70" s="96"/>
    </row>
    <row r="71" spans="2:4">
      <c r="B71" s="120">
        <f t="shared" ca="1" si="2"/>
        <v>44805</v>
      </c>
      <c r="C71" s="111">
        <v>45129.283551249573</v>
      </c>
      <c r="D71" s="96"/>
    </row>
    <row r="72" spans="2:4">
      <c r="B72" s="120">
        <f t="shared" ca="1" si="2"/>
        <v>44835</v>
      </c>
      <c r="C72" s="111">
        <v>80957.003666081378</v>
      </c>
      <c r="D72" s="96"/>
    </row>
    <row r="73" spans="2:4">
      <c r="B73" s="120">
        <f t="shared" ca="1" si="2"/>
        <v>44866</v>
      </c>
      <c r="C73" s="111">
        <v>69439.722214465713</v>
      </c>
      <c r="D73" s="96"/>
    </row>
    <row r="74" spans="2:4">
      <c r="B74" s="121">
        <f t="shared" ca="1" si="2"/>
        <v>44896</v>
      </c>
      <c r="C74" s="122">
        <v>101682.03926134898</v>
      </c>
      <c r="D74" s="96"/>
    </row>
    <row r="75" spans="2:4">
      <c r="B75" s="19"/>
      <c r="C75" s="19"/>
    </row>
  </sheetData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D629-7B8B-D543-902C-529D15E8B2DA}">
  <sheetPr>
    <tabColor rgb="FF76F112"/>
  </sheetPr>
  <dimension ref="B3:L76"/>
  <sheetViews>
    <sheetView zoomScale="110" zoomScaleNormal="110" workbookViewId="0">
      <selection activeCell="C4" sqref="C4"/>
    </sheetView>
  </sheetViews>
  <sheetFormatPr baseColWidth="10" defaultRowHeight="16"/>
  <cols>
    <col min="1" max="1" width="6.28515625" style="14" customWidth="1"/>
    <col min="2" max="2" width="22.85546875" style="14" bestFit="1" customWidth="1"/>
    <col min="3" max="3" width="15.28515625" style="14" customWidth="1"/>
    <col min="4" max="4" width="6.28515625" style="14" customWidth="1"/>
    <col min="5" max="6" width="14.7109375" style="14" customWidth="1"/>
    <col min="7" max="7" width="6.28515625" style="14" customWidth="1"/>
    <col min="8" max="8" width="16.140625" style="14" customWidth="1"/>
    <col min="9" max="11" width="18.42578125" style="14" customWidth="1"/>
    <col min="12" max="12" width="16.140625" style="14" customWidth="1"/>
    <col min="13" max="13" width="6.28515625" style="14" customWidth="1"/>
    <col min="14" max="16384" width="10.7109375" style="14"/>
  </cols>
  <sheetData>
    <row r="3" spans="2:12">
      <c r="B3" s="67" t="s">
        <v>60</v>
      </c>
      <c r="C3" s="68" t="s">
        <v>5</v>
      </c>
      <c r="E3" s="71" t="s">
        <v>25</v>
      </c>
      <c r="F3" s="68" t="s">
        <v>64</v>
      </c>
      <c r="H3" s="78" t="s">
        <v>22</v>
      </c>
      <c r="I3" s="79" t="str">
        <f>B4</f>
        <v>Kontokorrentkonto #1</v>
      </c>
      <c r="J3" s="68" t="str">
        <f>B5</f>
        <v>Kontokorrentkonto #2</v>
      </c>
      <c r="K3" s="68" t="str">
        <f>B6</f>
        <v>Kontokorrentkonto #3</v>
      </c>
      <c r="L3" s="68" t="s">
        <v>5</v>
      </c>
    </row>
    <row r="4" spans="2:12">
      <c r="B4" s="69" t="s">
        <v>80</v>
      </c>
      <c r="C4" s="66">
        <v>70000</v>
      </c>
      <c r="E4" s="72">
        <v>44348</v>
      </c>
      <c r="F4" s="73">
        <v>50000</v>
      </c>
      <c r="H4" s="139">
        <f ca="1">Umsatz!B3</f>
        <v>42736</v>
      </c>
      <c r="I4" s="140">
        <v>-20000</v>
      </c>
      <c r="J4" s="141">
        <v>-10000</v>
      </c>
      <c r="K4" s="141">
        <v>0</v>
      </c>
      <c r="L4" s="142">
        <f t="shared" ref="L4:L35" si="0">SUM(I4:K4)</f>
        <v>-30000</v>
      </c>
    </row>
    <row r="5" spans="2:12">
      <c r="B5" s="69" t="s">
        <v>81</v>
      </c>
      <c r="C5" s="66">
        <v>2000</v>
      </c>
      <c r="E5" s="74"/>
      <c r="F5" s="75"/>
      <c r="H5" s="139">
        <f ca="1">EOMONTH(H4,0)+1</f>
        <v>42767</v>
      </c>
      <c r="I5" s="140">
        <f>I4</f>
        <v>-20000</v>
      </c>
      <c r="J5" s="141">
        <f>J4</f>
        <v>-10000</v>
      </c>
      <c r="K5" s="141">
        <f>K4</f>
        <v>0</v>
      </c>
      <c r="L5" s="142">
        <f t="shared" si="0"/>
        <v>-30000</v>
      </c>
    </row>
    <row r="6" spans="2:12">
      <c r="B6" s="69" t="s">
        <v>82</v>
      </c>
      <c r="C6" s="66"/>
      <c r="E6" s="74"/>
      <c r="F6" s="75"/>
      <c r="H6" s="139">
        <f t="shared" ref="H6:H69" ca="1" si="1">EOMONTH(H5,0)+1</f>
        <v>42795</v>
      </c>
      <c r="I6" s="140">
        <f t="shared" ref="I6:K69" si="2">I5</f>
        <v>-20000</v>
      </c>
      <c r="J6" s="141">
        <f t="shared" si="2"/>
        <v>-10000</v>
      </c>
      <c r="K6" s="141">
        <f t="shared" si="2"/>
        <v>0</v>
      </c>
      <c r="L6" s="142">
        <f t="shared" si="0"/>
        <v>-30000</v>
      </c>
    </row>
    <row r="7" spans="2:12">
      <c r="B7" s="69" t="s">
        <v>54</v>
      </c>
      <c r="C7" s="66">
        <v>33.26</v>
      </c>
      <c r="E7" s="74"/>
      <c r="F7" s="75"/>
      <c r="H7" s="139">
        <f t="shared" ca="1" si="1"/>
        <v>42826</v>
      </c>
      <c r="I7" s="140">
        <f t="shared" si="2"/>
        <v>-20000</v>
      </c>
      <c r="J7" s="141">
        <f t="shared" si="2"/>
        <v>-10000</v>
      </c>
      <c r="K7" s="141">
        <f t="shared" si="2"/>
        <v>0</v>
      </c>
      <c r="L7" s="142">
        <f t="shared" si="0"/>
        <v>-30000</v>
      </c>
    </row>
    <row r="8" spans="2:12">
      <c r="B8" s="69" t="s">
        <v>55</v>
      </c>
      <c r="C8" s="66">
        <v>-393.28</v>
      </c>
      <c r="E8" s="74"/>
      <c r="F8" s="75"/>
      <c r="H8" s="139">
        <f t="shared" ca="1" si="1"/>
        <v>42856</v>
      </c>
      <c r="I8" s="140">
        <f t="shared" si="2"/>
        <v>-20000</v>
      </c>
      <c r="J8" s="141">
        <f t="shared" si="2"/>
        <v>-10000</v>
      </c>
      <c r="K8" s="141">
        <f t="shared" si="2"/>
        <v>0</v>
      </c>
      <c r="L8" s="142">
        <f t="shared" si="0"/>
        <v>-30000</v>
      </c>
    </row>
    <row r="9" spans="2:12">
      <c r="B9" s="69"/>
      <c r="C9" s="66"/>
      <c r="E9" s="74"/>
      <c r="F9" s="75"/>
      <c r="H9" s="139">
        <f t="shared" ca="1" si="1"/>
        <v>42887</v>
      </c>
      <c r="I9" s="140">
        <f t="shared" si="2"/>
        <v>-20000</v>
      </c>
      <c r="J9" s="141">
        <f t="shared" si="2"/>
        <v>-10000</v>
      </c>
      <c r="K9" s="141">
        <f t="shared" si="2"/>
        <v>0</v>
      </c>
      <c r="L9" s="142">
        <f t="shared" si="0"/>
        <v>-30000</v>
      </c>
    </row>
    <row r="10" spans="2:12">
      <c r="B10" s="69"/>
      <c r="C10" s="66"/>
      <c r="E10" s="74"/>
      <c r="F10" s="75"/>
      <c r="H10" s="139">
        <f t="shared" ca="1" si="1"/>
        <v>42917</v>
      </c>
      <c r="I10" s="140">
        <f t="shared" si="2"/>
        <v>-20000</v>
      </c>
      <c r="J10" s="141">
        <f t="shared" si="2"/>
        <v>-10000</v>
      </c>
      <c r="K10" s="141">
        <f t="shared" si="2"/>
        <v>0</v>
      </c>
      <c r="L10" s="142">
        <f t="shared" si="0"/>
        <v>-30000</v>
      </c>
    </row>
    <row r="11" spans="2:12">
      <c r="B11" s="69"/>
      <c r="C11" s="66"/>
      <c r="E11" s="74"/>
      <c r="F11" s="75"/>
      <c r="H11" s="139">
        <f t="shared" ca="1" si="1"/>
        <v>42948</v>
      </c>
      <c r="I11" s="140">
        <f t="shared" si="2"/>
        <v>-20000</v>
      </c>
      <c r="J11" s="141">
        <f t="shared" si="2"/>
        <v>-10000</v>
      </c>
      <c r="K11" s="141">
        <f t="shared" si="2"/>
        <v>0</v>
      </c>
      <c r="L11" s="142">
        <f t="shared" si="0"/>
        <v>-30000</v>
      </c>
    </row>
    <row r="12" spans="2:12">
      <c r="B12" s="69" t="s">
        <v>53</v>
      </c>
      <c r="C12" s="66"/>
      <c r="E12" s="74"/>
      <c r="F12" s="75"/>
      <c r="H12" s="139">
        <f t="shared" ca="1" si="1"/>
        <v>42979</v>
      </c>
      <c r="I12" s="140">
        <f t="shared" si="2"/>
        <v>-20000</v>
      </c>
      <c r="J12" s="141">
        <f t="shared" si="2"/>
        <v>-10000</v>
      </c>
      <c r="K12" s="141">
        <f t="shared" si="2"/>
        <v>0</v>
      </c>
      <c r="L12" s="142">
        <f t="shared" si="0"/>
        <v>-30000</v>
      </c>
    </row>
    <row r="13" spans="2:12" ht="17" thickBot="1">
      <c r="B13" s="70"/>
      <c r="C13" s="97">
        <f>SUM(C4:C12)</f>
        <v>71639.98</v>
      </c>
      <c r="E13" s="76"/>
      <c r="F13" s="77"/>
      <c r="H13" s="139">
        <f t="shared" ca="1" si="1"/>
        <v>43009</v>
      </c>
      <c r="I13" s="140">
        <f t="shared" si="2"/>
        <v>-20000</v>
      </c>
      <c r="J13" s="141">
        <f t="shared" si="2"/>
        <v>-10000</v>
      </c>
      <c r="K13" s="141">
        <f t="shared" si="2"/>
        <v>0</v>
      </c>
      <c r="L13" s="142">
        <f t="shared" si="0"/>
        <v>-30000</v>
      </c>
    </row>
    <row r="14" spans="2:12" ht="17" thickTop="1">
      <c r="H14" s="139">
        <f t="shared" ca="1" si="1"/>
        <v>43040</v>
      </c>
      <c r="I14" s="140">
        <f t="shared" si="2"/>
        <v>-20000</v>
      </c>
      <c r="J14" s="141">
        <f t="shared" si="2"/>
        <v>-10000</v>
      </c>
      <c r="K14" s="141">
        <f t="shared" si="2"/>
        <v>0</v>
      </c>
      <c r="L14" s="142">
        <f t="shared" si="0"/>
        <v>-30000</v>
      </c>
    </row>
    <row r="15" spans="2:12">
      <c r="H15" s="139">
        <f t="shared" ca="1" si="1"/>
        <v>43070</v>
      </c>
      <c r="I15" s="140">
        <f t="shared" si="2"/>
        <v>-20000</v>
      </c>
      <c r="J15" s="141">
        <f t="shared" si="2"/>
        <v>-10000</v>
      </c>
      <c r="K15" s="141">
        <f t="shared" si="2"/>
        <v>0</v>
      </c>
      <c r="L15" s="142">
        <f t="shared" si="0"/>
        <v>-30000</v>
      </c>
    </row>
    <row r="16" spans="2:12">
      <c r="H16" s="139">
        <f t="shared" ca="1" si="1"/>
        <v>43101</v>
      </c>
      <c r="I16" s="140">
        <f t="shared" si="2"/>
        <v>-20000</v>
      </c>
      <c r="J16" s="141">
        <f t="shared" si="2"/>
        <v>-10000</v>
      </c>
      <c r="K16" s="141">
        <f t="shared" si="2"/>
        <v>0</v>
      </c>
      <c r="L16" s="142">
        <f t="shared" si="0"/>
        <v>-30000</v>
      </c>
    </row>
    <row r="17" spans="8:12">
      <c r="H17" s="139">
        <f t="shared" ca="1" si="1"/>
        <v>43132</v>
      </c>
      <c r="I17" s="140">
        <f t="shared" si="2"/>
        <v>-20000</v>
      </c>
      <c r="J17" s="141">
        <f t="shared" si="2"/>
        <v>-10000</v>
      </c>
      <c r="K17" s="141">
        <f t="shared" si="2"/>
        <v>0</v>
      </c>
      <c r="L17" s="142">
        <f t="shared" si="0"/>
        <v>-30000</v>
      </c>
    </row>
    <row r="18" spans="8:12">
      <c r="H18" s="139">
        <f t="shared" ca="1" si="1"/>
        <v>43160</v>
      </c>
      <c r="I18" s="140">
        <f t="shared" ref="I18" si="3">I17</f>
        <v>-20000</v>
      </c>
      <c r="J18" s="141">
        <f t="shared" si="2"/>
        <v>-10000</v>
      </c>
      <c r="K18" s="141">
        <f t="shared" si="2"/>
        <v>0</v>
      </c>
      <c r="L18" s="142">
        <f t="shared" si="0"/>
        <v>-30000</v>
      </c>
    </row>
    <row r="19" spans="8:12">
      <c r="H19" s="139">
        <f t="shared" ca="1" si="1"/>
        <v>43191</v>
      </c>
      <c r="I19" s="140">
        <f t="shared" ref="I19" si="4">I18</f>
        <v>-20000</v>
      </c>
      <c r="J19" s="141">
        <f t="shared" si="2"/>
        <v>-10000</v>
      </c>
      <c r="K19" s="141">
        <f t="shared" si="2"/>
        <v>0</v>
      </c>
      <c r="L19" s="142">
        <f t="shared" si="0"/>
        <v>-30000</v>
      </c>
    </row>
    <row r="20" spans="8:12">
      <c r="H20" s="139">
        <f t="shared" ca="1" si="1"/>
        <v>43221</v>
      </c>
      <c r="I20" s="140">
        <f t="shared" ref="I20" si="5">I19</f>
        <v>-20000</v>
      </c>
      <c r="J20" s="141">
        <f t="shared" si="2"/>
        <v>-10000</v>
      </c>
      <c r="K20" s="141">
        <f t="shared" si="2"/>
        <v>0</v>
      </c>
      <c r="L20" s="142">
        <f t="shared" si="0"/>
        <v>-30000</v>
      </c>
    </row>
    <row r="21" spans="8:12">
      <c r="H21" s="139">
        <f t="shared" ca="1" si="1"/>
        <v>43252</v>
      </c>
      <c r="I21" s="140">
        <f t="shared" ref="I21" si="6">I20</f>
        <v>-20000</v>
      </c>
      <c r="J21" s="141">
        <f t="shared" si="2"/>
        <v>-10000</v>
      </c>
      <c r="K21" s="141">
        <f t="shared" si="2"/>
        <v>0</v>
      </c>
      <c r="L21" s="142">
        <f t="shared" si="0"/>
        <v>-30000</v>
      </c>
    </row>
    <row r="22" spans="8:12">
      <c r="H22" s="139">
        <f t="shared" ca="1" si="1"/>
        <v>43282</v>
      </c>
      <c r="I22" s="140">
        <f t="shared" ref="I22" si="7">I21</f>
        <v>-20000</v>
      </c>
      <c r="J22" s="141">
        <f t="shared" si="2"/>
        <v>-10000</v>
      </c>
      <c r="K22" s="141">
        <f t="shared" si="2"/>
        <v>0</v>
      </c>
      <c r="L22" s="142">
        <f t="shared" si="0"/>
        <v>-30000</v>
      </c>
    </row>
    <row r="23" spans="8:12">
      <c r="H23" s="139">
        <f t="shared" ca="1" si="1"/>
        <v>43313</v>
      </c>
      <c r="I23" s="140">
        <f t="shared" ref="I23" si="8">I22</f>
        <v>-20000</v>
      </c>
      <c r="J23" s="141">
        <f t="shared" si="2"/>
        <v>-10000</v>
      </c>
      <c r="K23" s="141">
        <f t="shared" si="2"/>
        <v>0</v>
      </c>
      <c r="L23" s="142">
        <f t="shared" si="0"/>
        <v>-30000</v>
      </c>
    </row>
    <row r="24" spans="8:12">
      <c r="H24" s="139">
        <f t="shared" ca="1" si="1"/>
        <v>43344</v>
      </c>
      <c r="I24" s="140">
        <f t="shared" ref="I24" si="9">I23</f>
        <v>-20000</v>
      </c>
      <c r="J24" s="141">
        <f t="shared" si="2"/>
        <v>-10000</v>
      </c>
      <c r="K24" s="141">
        <f t="shared" si="2"/>
        <v>0</v>
      </c>
      <c r="L24" s="142">
        <f t="shared" si="0"/>
        <v>-30000</v>
      </c>
    </row>
    <row r="25" spans="8:12">
      <c r="H25" s="139">
        <f t="shared" ca="1" si="1"/>
        <v>43374</v>
      </c>
      <c r="I25" s="140">
        <f t="shared" ref="I25" si="10">I24</f>
        <v>-20000</v>
      </c>
      <c r="J25" s="141">
        <f t="shared" si="2"/>
        <v>-10000</v>
      </c>
      <c r="K25" s="141">
        <f t="shared" si="2"/>
        <v>0</v>
      </c>
      <c r="L25" s="142">
        <f t="shared" si="0"/>
        <v>-30000</v>
      </c>
    </row>
    <row r="26" spans="8:12">
      <c r="H26" s="139">
        <f t="shared" ca="1" si="1"/>
        <v>43405</v>
      </c>
      <c r="I26" s="140">
        <f t="shared" ref="I26" si="11">I25</f>
        <v>-20000</v>
      </c>
      <c r="J26" s="141">
        <f t="shared" si="2"/>
        <v>-10000</v>
      </c>
      <c r="K26" s="141">
        <f t="shared" si="2"/>
        <v>0</v>
      </c>
      <c r="L26" s="142">
        <f t="shared" si="0"/>
        <v>-30000</v>
      </c>
    </row>
    <row r="27" spans="8:12">
      <c r="H27" s="139">
        <f t="shared" ca="1" si="1"/>
        <v>43435</v>
      </c>
      <c r="I27" s="140">
        <f t="shared" ref="I27" si="12">I26</f>
        <v>-20000</v>
      </c>
      <c r="J27" s="141">
        <f t="shared" si="2"/>
        <v>-10000</v>
      </c>
      <c r="K27" s="141">
        <f t="shared" si="2"/>
        <v>0</v>
      </c>
      <c r="L27" s="142">
        <f t="shared" si="0"/>
        <v>-30000</v>
      </c>
    </row>
    <row r="28" spans="8:12">
      <c r="H28" s="139">
        <f t="shared" ca="1" si="1"/>
        <v>43466</v>
      </c>
      <c r="I28" s="140">
        <f t="shared" ref="I28" si="13">I27</f>
        <v>-20000</v>
      </c>
      <c r="J28" s="141">
        <f t="shared" si="2"/>
        <v>-10000</v>
      </c>
      <c r="K28" s="141">
        <f t="shared" si="2"/>
        <v>0</v>
      </c>
      <c r="L28" s="142">
        <f t="shared" si="0"/>
        <v>-30000</v>
      </c>
    </row>
    <row r="29" spans="8:12">
      <c r="H29" s="139">
        <f t="shared" ca="1" si="1"/>
        <v>43497</v>
      </c>
      <c r="I29" s="140">
        <f t="shared" ref="I29" si="14">I28</f>
        <v>-20000</v>
      </c>
      <c r="J29" s="141">
        <f t="shared" si="2"/>
        <v>-10000</v>
      </c>
      <c r="K29" s="141">
        <f t="shared" si="2"/>
        <v>0</v>
      </c>
      <c r="L29" s="142">
        <f t="shared" si="0"/>
        <v>-30000</v>
      </c>
    </row>
    <row r="30" spans="8:12">
      <c r="H30" s="139">
        <f t="shared" ca="1" si="1"/>
        <v>43525</v>
      </c>
      <c r="I30" s="140">
        <f t="shared" ref="I30" si="15">I29</f>
        <v>-20000</v>
      </c>
      <c r="J30" s="141">
        <f t="shared" si="2"/>
        <v>-10000</v>
      </c>
      <c r="K30" s="141">
        <f t="shared" si="2"/>
        <v>0</v>
      </c>
      <c r="L30" s="142">
        <f t="shared" si="0"/>
        <v>-30000</v>
      </c>
    </row>
    <row r="31" spans="8:12">
      <c r="H31" s="139">
        <f t="shared" ca="1" si="1"/>
        <v>43556</v>
      </c>
      <c r="I31" s="140">
        <f t="shared" ref="I31" si="16">I30</f>
        <v>-20000</v>
      </c>
      <c r="J31" s="141">
        <f t="shared" si="2"/>
        <v>-10000</v>
      </c>
      <c r="K31" s="141">
        <f t="shared" si="2"/>
        <v>0</v>
      </c>
      <c r="L31" s="142">
        <f t="shared" si="0"/>
        <v>-30000</v>
      </c>
    </row>
    <row r="32" spans="8:12">
      <c r="H32" s="139">
        <f t="shared" ca="1" si="1"/>
        <v>43586</v>
      </c>
      <c r="I32" s="140">
        <f t="shared" ref="I32" si="17">I31</f>
        <v>-20000</v>
      </c>
      <c r="J32" s="141">
        <f t="shared" si="2"/>
        <v>-10000</v>
      </c>
      <c r="K32" s="141">
        <f t="shared" si="2"/>
        <v>0</v>
      </c>
      <c r="L32" s="142">
        <f t="shared" si="0"/>
        <v>-30000</v>
      </c>
    </row>
    <row r="33" spans="8:12">
      <c r="H33" s="139">
        <f t="shared" ca="1" si="1"/>
        <v>43617</v>
      </c>
      <c r="I33" s="140">
        <f t="shared" ref="I33" si="18">I32</f>
        <v>-20000</v>
      </c>
      <c r="J33" s="141">
        <f t="shared" si="2"/>
        <v>-10000</v>
      </c>
      <c r="K33" s="141">
        <f t="shared" si="2"/>
        <v>0</v>
      </c>
      <c r="L33" s="142">
        <f t="shared" si="0"/>
        <v>-30000</v>
      </c>
    </row>
    <row r="34" spans="8:12">
      <c r="H34" s="139">
        <f t="shared" ca="1" si="1"/>
        <v>43647</v>
      </c>
      <c r="I34" s="140">
        <f t="shared" ref="I34" si="19">I33</f>
        <v>-20000</v>
      </c>
      <c r="J34" s="141">
        <f t="shared" si="2"/>
        <v>-10000</v>
      </c>
      <c r="K34" s="141">
        <f t="shared" si="2"/>
        <v>0</v>
      </c>
      <c r="L34" s="142">
        <f t="shared" si="0"/>
        <v>-30000</v>
      </c>
    </row>
    <row r="35" spans="8:12">
      <c r="H35" s="139">
        <f t="shared" ca="1" si="1"/>
        <v>43678</v>
      </c>
      <c r="I35" s="140">
        <f t="shared" ref="I35:I75" ca="1" si="20">IF(IF(MOD(MONTH(H35),3)=1,I34+2000,I34)&gt;0,0,IF(MOD(MONTH(H35),3)=1,I34+2000,I34))</f>
        <v>-20000</v>
      </c>
      <c r="J35" s="141">
        <f t="shared" si="2"/>
        <v>-10000</v>
      </c>
      <c r="K35" s="141">
        <f t="shared" si="2"/>
        <v>0</v>
      </c>
      <c r="L35" s="142">
        <f t="shared" ca="1" si="0"/>
        <v>-30000</v>
      </c>
    </row>
    <row r="36" spans="8:12">
      <c r="H36" s="139">
        <f t="shared" ca="1" si="1"/>
        <v>43709</v>
      </c>
      <c r="I36" s="140">
        <f t="shared" ca="1" si="20"/>
        <v>-20000</v>
      </c>
      <c r="J36" s="141">
        <f t="shared" si="2"/>
        <v>-10000</v>
      </c>
      <c r="K36" s="141">
        <f t="shared" si="2"/>
        <v>0</v>
      </c>
      <c r="L36" s="142">
        <f t="shared" ref="L36:L67" ca="1" si="21">SUM(I36:K36)</f>
        <v>-30000</v>
      </c>
    </row>
    <row r="37" spans="8:12">
      <c r="H37" s="139">
        <f t="shared" ca="1" si="1"/>
        <v>43739</v>
      </c>
      <c r="I37" s="140">
        <f t="shared" ca="1" si="20"/>
        <v>-18000</v>
      </c>
      <c r="J37" s="141">
        <f t="shared" si="2"/>
        <v>-10000</v>
      </c>
      <c r="K37" s="141">
        <f t="shared" si="2"/>
        <v>0</v>
      </c>
      <c r="L37" s="142">
        <f t="shared" ca="1" si="21"/>
        <v>-28000</v>
      </c>
    </row>
    <row r="38" spans="8:12">
      <c r="H38" s="139">
        <f t="shared" ca="1" si="1"/>
        <v>43770</v>
      </c>
      <c r="I38" s="140">
        <f t="shared" ca="1" si="20"/>
        <v>-18000</v>
      </c>
      <c r="J38" s="141">
        <f t="shared" si="2"/>
        <v>-10000</v>
      </c>
      <c r="K38" s="141">
        <f t="shared" si="2"/>
        <v>0</v>
      </c>
      <c r="L38" s="142">
        <f t="shared" ca="1" si="21"/>
        <v>-28000</v>
      </c>
    </row>
    <row r="39" spans="8:12">
      <c r="H39" s="139">
        <f t="shared" ca="1" si="1"/>
        <v>43800</v>
      </c>
      <c r="I39" s="140">
        <f t="shared" ca="1" si="20"/>
        <v>-18000</v>
      </c>
      <c r="J39" s="141">
        <f t="shared" si="2"/>
        <v>-10000</v>
      </c>
      <c r="K39" s="141">
        <f t="shared" si="2"/>
        <v>0</v>
      </c>
      <c r="L39" s="142">
        <f t="shared" ca="1" si="21"/>
        <v>-28000</v>
      </c>
    </row>
    <row r="40" spans="8:12">
      <c r="H40" s="139">
        <f t="shared" ca="1" si="1"/>
        <v>43831</v>
      </c>
      <c r="I40" s="140">
        <f t="shared" ca="1" si="20"/>
        <v>-16000</v>
      </c>
      <c r="J40" s="141">
        <f t="shared" si="2"/>
        <v>-10000</v>
      </c>
      <c r="K40" s="141">
        <f t="shared" si="2"/>
        <v>0</v>
      </c>
      <c r="L40" s="142">
        <f t="shared" ca="1" si="21"/>
        <v>-26000</v>
      </c>
    </row>
    <row r="41" spans="8:12">
      <c r="H41" s="139">
        <f t="shared" ca="1" si="1"/>
        <v>43862</v>
      </c>
      <c r="I41" s="140">
        <f t="shared" ca="1" si="20"/>
        <v>-16000</v>
      </c>
      <c r="J41" s="141">
        <f t="shared" si="2"/>
        <v>-10000</v>
      </c>
      <c r="K41" s="141">
        <f t="shared" si="2"/>
        <v>0</v>
      </c>
      <c r="L41" s="142">
        <f t="shared" ca="1" si="21"/>
        <v>-26000</v>
      </c>
    </row>
    <row r="42" spans="8:12">
      <c r="H42" s="139">
        <f t="shared" ca="1" si="1"/>
        <v>43891</v>
      </c>
      <c r="I42" s="140">
        <f t="shared" ca="1" si="20"/>
        <v>-16000</v>
      </c>
      <c r="J42" s="141">
        <f t="shared" si="2"/>
        <v>-10000</v>
      </c>
      <c r="K42" s="141">
        <f t="shared" si="2"/>
        <v>0</v>
      </c>
      <c r="L42" s="142">
        <f t="shared" ca="1" si="21"/>
        <v>-26000</v>
      </c>
    </row>
    <row r="43" spans="8:12">
      <c r="H43" s="139">
        <f t="shared" ca="1" si="1"/>
        <v>43922</v>
      </c>
      <c r="I43" s="140">
        <f t="shared" ca="1" si="20"/>
        <v>-14000</v>
      </c>
      <c r="J43" s="141">
        <f t="shared" si="2"/>
        <v>-10000</v>
      </c>
      <c r="K43" s="141">
        <f t="shared" si="2"/>
        <v>0</v>
      </c>
      <c r="L43" s="142">
        <f t="shared" ca="1" si="21"/>
        <v>-24000</v>
      </c>
    </row>
    <row r="44" spans="8:12">
      <c r="H44" s="139">
        <f t="shared" ca="1" si="1"/>
        <v>43952</v>
      </c>
      <c r="I44" s="140">
        <f t="shared" ca="1" si="20"/>
        <v>-14000</v>
      </c>
      <c r="J44" s="141">
        <f t="shared" si="2"/>
        <v>-10000</v>
      </c>
      <c r="K44" s="141">
        <f t="shared" si="2"/>
        <v>0</v>
      </c>
      <c r="L44" s="142">
        <f t="shared" ca="1" si="21"/>
        <v>-24000</v>
      </c>
    </row>
    <row r="45" spans="8:12">
      <c r="H45" s="139">
        <f t="shared" ca="1" si="1"/>
        <v>43983</v>
      </c>
      <c r="I45" s="140">
        <f t="shared" ca="1" si="20"/>
        <v>-14000</v>
      </c>
      <c r="J45" s="141">
        <f t="shared" si="2"/>
        <v>-10000</v>
      </c>
      <c r="K45" s="141">
        <f t="shared" si="2"/>
        <v>0</v>
      </c>
      <c r="L45" s="142">
        <f t="shared" ca="1" si="21"/>
        <v>-24000</v>
      </c>
    </row>
    <row r="46" spans="8:12">
      <c r="H46" s="139">
        <f t="shared" ca="1" si="1"/>
        <v>44013</v>
      </c>
      <c r="I46" s="140">
        <f t="shared" ca="1" si="20"/>
        <v>-12000</v>
      </c>
      <c r="J46" s="141">
        <f t="shared" si="2"/>
        <v>-10000</v>
      </c>
      <c r="K46" s="141">
        <f t="shared" si="2"/>
        <v>0</v>
      </c>
      <c r="L46" s="142">
        <f t="shared" ca="1" si="21"/>
        <v>-22000</v>
      </c>
    </row>
    <row r="47" spans="8:12">
      <c r="H47" s="139">
        <f t="shared" ca="1" si="1"/>
        <v>44044</v>
      </c>
      <c r="I47" s="140">
        <f t="shared" ca="1" si="20"/>
        <v>-12000</v>
      </c>
      <c r="J47" s="141">
        <f t="shared" si="2"/>
        <v>-10000</v>
      </c>
      <c r="K47" s="141">
        <f t="shared" si="2"/>
        <v>0</v>
      </c>
      <c r="L47" s="142">
        <f t="shared" ca="1" si="21"/>
        <v>-22000</v>
      </c>
    </row>
    <row r="48" spans="8:12">
      <c r="H48" s="139">
        <f t="shared" ca="1" si="1"/>
        <v>44075</v>
      </c>
      <c r="I48" s="140">
        <f t="shared" ca="1" si="20"/>
        <v>-12000</v>
      </c>
      <c r="J48" s="141">
        <f t="shared" si="2"/>
        <v>-10000</v>
      </c>
      <c r="K48" s="141">
        <f t="shared" si="2"/>
        <v>0</v>
      </c>
      <c r="L48" s="142">
        <f t="shared" ca="1" si="21"/>
        <v>-22000</v>
      </c>
    </row>
    <row r="49" spans="8:12">
      <c r="H49" s="139">
        <f t="shared" ca="1" si="1"/>
        <v>44105</v>
      </c>
      <c r="I49" s="140">
        <f t="shared" ca="1" si="20"/>
        <v>-10000</v>
      </c>
      <c r="J49" s="141">
        <f t="shared" si="2"/>
        <v>-10000</v>
      </c>
      <c r="K49" s="141">
        <f t="shared" si="2"/>
        <v>0</v>
      </c>
      <c r="L49" s="142">
        <f t="shared" ca="1" si="21"/>
        <v>-20000</v>
      </c>
    </row>
    <row r="50" spans="8:12">
      <c r="H50" s="139">
        <f t="shared" ca="1" si="1"/>
        <v>44136</v>
      </c>
      <c r="I50" s="140">
        <f t="shared" ca="1" si="20"/>
        <v>-10000</v>
      </c>
      <c r="J50" s="141">
        <f t="shared" si="2"/>
        <v>-10000</v>
      </c>
      <c r="K50" s="141">
        <f t="shared" si="2"/>
        <v>0</v>
      </c>
      <c r="L50" s="142">
        <f t="shared" ca="1" si="21"/>
        <v>-20000</v>
      </c>
    </row>
    <row r="51" spans="8:12">
      <c r="H51" s="139">
        <f t="shared" ca="1" si="1"/>
        <v>44166</v>
      </c>
      <c r="I51" s="140">
        <f t="shared" ca="1" si="20"/>
        <v>-10000</v>
      </c>
      <c r="J51" s="141">
        <f t="shared" si="2"/>
        <v>-10000</v>
      </c>
      <c r="K51" s="141">
        <f t="shared" si="2"/>
        <v>0</v>
      </c>
      <c r="L51" s="142">
        <f t="shared" ca="1" si="21"/>
        <v>-20000</v>
      </c>
    </row>
    <row r="52" spans="8:12">
      <c r="H52" s="139">
        <f t="shared" ca="1" si="1"/>
        <v>44197</v>
      </c>
      <c r="I52" s="140">
        <f t="shared" ca="1" si="20"/>
        <v>-8000</v>
      </c>
      <c r="J52" s="141">
        <f t="shared" si="2"/>
        <v>-10000</v>
      </c>
      <c r="K52" s="141">
        <f t="shared" si="2"/>
        <v>0</v>
      </c>
      <c r="L52" s="142">
        <f t="shared" ca="1" si="21"/>
        <v>-18000</v>
      </c>
    </row>
    <row r="53" spans="8:12">
      <c r="H53" s="139">
        <f t="shared" ca="1" si="1"/>
        <v>44228</v>
      </c>
      <c r="I53" s="140">
        <f t="shared" ca="1" si="20"/>
        <v>-8000</v>
      </c>
      <c r="J53" s="141">
        <f t="shared" si="2"/>
        <v>-10000</v>
      </c>
      <c r="K53" s="141">
        <f t="shared" si="2"/>
        <v>0</v>
      </c>
      <c r="L53" s="142">
        <f t="shared" ca="1" si="21"/>
        <v>-18000</v>
      </c>
    </row>
    <row r="54" spans="8:12">
      <c r="H54" s="139">
        <f t="shared" ca="1" si="1"/>
        <v>44256</v>
      </c>
      <c r="I54" s="140">
        <f t="shared" ca="1" si="20"/>
        <v>-8000</v>
      </c>
      <c r="J54" s="141">
        <f t="shared" si="2"/>
        <v>-10000</v>
      </c>
      <c r="K54" s="141">
        <f t="shared" si="2"/>
        <v>0</v>
      </c>
      <c r="L54" s="142">
        <f t="shared" ca="1" si="21"/>
        <v>-18000</v>
      </c>
    </row>
    <row r="55" spans="8:12">
      <c r="H55" s="139">
        <f t="shared" ca="1" si="1"/>
        <v>44287</v>
      </c>
      <c r="I55" s="140">
        <f t="shared" ca="1" si="20"/>
        <v>-6000</v>
      </c>
      <c r="J55" s="141">
        <f t="shared" si="2"/>
        <v>-10000</v>
      </c>
      <c r="K55" s="141">
        <f t="shared" si="2"/>
        <v>0</v>
      </c>
      <c r="L55" s="142">
        <f t="shared" ca="1" si="21"/>
        <v>-16000</v>
      </c>
    </row>
    <row r="56" spans="8:12">
      <c r="H56" s="139">
        <f t="shared" ca="1" si="1"/>
        <v>44317</v>
      </c>
      <c r="I56" s="140">
        <f t="shared" ca="1" si="20"/>
        <v>-6000</v>
      </c>
      <c r="J56" s="141">
        <f t="shared" si="2"/>
        <v>-10000</v>
      </c>
      <c r="K56" s="141">
        <f t="shared" si="2"/>
        <v>0</v>
      </c>
      <c r="L56" s="142">
        <f t="shared" ca="1" si="21"/>
        <v>-16000</v>
      </c>
    </row>
    <row r="57" spans="8:12">
      <c r="H57" s="139">
        <f t="shared" ca="1" si="1"/>
        <v>44348</v>
      </c>
      <c r="I57" s="140">
        <f t="shared" ca="1" si="20"/>
        <v>-6000</v>
      </c>
      <c r="J57" s="141">
        <f t="shared" si="2"/>
        <v>-10000</v>
      </c>
      <c r="K57" s="141">
        <f t="shared" si="2"/>
        <v>0</v>
      </c>
      <c r="L57" s="142">
        <f t="shared" ca="1" si="21"/>
        <v>-16000</v>
      </c>
    </row>
    <row r="58" spans="8:12">
      <c r="H58" s="139">
        <f t="shared" ca="1" si="1"/>
        <v>44378</v>
      </c>
      <c r="I58" s="140">
        <f t="shared" ca="1" si="20"/>
        <v>-4000</v>
      </c>
      <c r="J58" s="141">
        <f t="shared" si="2"/>
        <v>-10000</v>
      </c>
      <c r="K58" s="141">
        <f t="shared" si="2"/>
        <v>0</v>
      </c>
      <c r="L58" s="142">
        <f t="shared" ca="1" si="21"/>
        <v>-14000</v>
      </c>
    </row>
    <row r="59" spans="8:12">
      <c r="H59" s="139">
        <f t="shared" ca="1" si="1"/>
        <v>44409</v>
      </c>
      <c r="I59" s="140">
        <f t="shared" ca="1" si="20"/>
        <v>-4000</v>
      </c>
      <c r="J59" s="141">
        <f t="shared" si="2"/>
        <v>-10000</v>
      </c>
      <c r="K59" s="141">
        <f t="shared" si="2"/>
        <v>0</v>
      </c>
      <c r="L59" s="142">
        <f t="shared" ca="1" si="21"/>
        <v>-14000</v>
      </c>
    </row>
    <row r="60" spans="8:12">
      <c r="H60" s="139">
        <f t="shared" ca="1" si="1"/>
        <v>44440</v>
      </c>
      <c r="I60" s="140">
        <f t="shared" ca="1" si="20"/>
        <v>-4000</v>
      </c>
      <c r="J60" s="141">
        <f t="shared" si="2"/>
        <v>-10000</v>
      </c>
      <c r="K60" s="141">
        <f t="shared" si="2"/>
        <v>0</v>
      </c>
      <c r="L60" s="142">
        <f t="shared" ca="1" si="21"/>
        <v>-14000</v>
      </c>
    </row>
    <row r="61" spans="8:12">
      <c r="H61" s="139">
        <f t="shared" ca="1" si="1"/>
        <v>44470</v>
      </c>
      <c r="I61" s="140">
        <f t="shared" ca="1" si="20"/>
        <v>-2000</v>
      </c>
      <c r="J61" s="141">
        <f t="shared" si="2"/>
        <v>-10000</v>
      </c>
      <c r="K61" s="141">
        <f t="shared" si="2"/>
        <v>0</v>
      </c>
      <c r="L61" s="142">
        <f t="shared" ca="1" si="21"/>
        <v>-12000</v>
      </c>
    </row>
    <row r="62" spans="8:12">
      <c r="H62" s="139">
        <f t="shared" ca="1" si="1"/>
        <v>44501</v>
      </c>
      <c r="I62" s="140">
        <f t="shared" ca="1" si="20"/>
        <v>-2000</v>
      </c>
      <c r="J62" s="141">
        <f t="shared" si="2"/>
        <v>-10000</v>
      </c>
      <c r="K62" s="141">
        <f t="shared" si="2"/>
        <v>0</v>
      </c>
      <c r="L62" s="142">
        <f t="shared" ca="1" si="21"/>
        <v>-12000</v>
      </c>
    </row>
    <row r="63" spans="8:12">
      <c r="H63" s="139">
        <f t="shared" ca="1" si="1"/>
        <v>44531</v>
      </c>
      <c r="I63" s="140">
        <f t="shared" ca="1" si="20"/>
        <v>-2000</v>
      </c>
      <c r="J63" s="141">
        <f t="shared" si="2"/>
        <v>-10000</v>
      </c>
      <c r="K63" s="141">
        <f t="shared" si="2"/>
        <v>0</v>
      </c>
      <c r="L63" s="142">
        <f t="shared" ca="1" si="21"/>
        <v>-12000</v>
      </c>
    </row>
    <row r="64" spans="8:12">
      <c r="H64" s="139">
        <f t="shared" ca="1" si="1"/>
        <v>44562</v>
      </c>
      <c r="I64" s="140">
        <f t="shared" ca="1" si="20"/>
        <v>0</v>
      </c>
      <c r="J64" s="141">
        <f t="shared" si="2"/>
        <v>-10000</v>
      </c>
      <c r="K64" s="141">
        <f t="shared" si="2"/>
        <v>0</v>
      </c>
      <c r="L64" s="142">
        <f t="shared" ca="1" si="21"/>
        <v>-10000</v>
      </c>
    </row>
    <row r="65" spans="8:12">
      <c r="H65" s="139">
        <f t="shared" ca="1" si="1"/>
        <v>44593</v>
      </c>
      <c r="I65" s="140">
        <f t="shared" ca="1" si="20"/>
        <v>0</v>
      </c>
      <c r="J65" s="141">
        <f t="shared" si="2"/>
        <v>-10000</v>
      </c>
      <c r="K65" s="141">
        <f t="shared" si="2"/>
        <v>0</v>
      </c>
      <c r="L65" s="142">
        <f t="shared" ca="1" si="21"/>
        <v>-10000</v>
      </c>
    </row>
    <row r="66" spans="8:12">
      <c r="H66" s="139">
        <f t="shared" ca="1" si="1"/>
        <v>44621</v>
      </c>
      <c r="I66" s="140">
        <f t="shared" ca="1" si="20"/>
        <v>0</v>
      </c>
      <c r="J66" s="141">
        <f t="shared" si="2"/>
        <v>-10000</v>
      </c>
      <c r="K66" s="141">
        <f t="shared" si="2"/>
        <v>0</v>
      </c>
      <c r="L66" s="142">
        <f t="shared" ca="1" si="21"/>
        <v>-10000</v>
      </c>
    </row>
    <row r="67" spans="8:12">
      <c r="H67" s="139">
        <f t="shared" ca="1" si="1"/>
        <v>44652</v>
      </c>
      <c r="I67" s="140">
        <f t="shared" ca="1" si="20"/>
        <v>0</v>
      </c>
      <c r="J67" s="141">
        <f t="shared" si="2"/>
        <v>-10000</v>
      </c>
      <c r="K67" s="141">
        <f t="shared" si="2"/>
        <v>0</v>
      </c>
      <c r="L67" s="142">
        <f t="shared" ca="1" si="21"/>
        <v>-10000</v>
      </c>
    </row>
    <row r="68" spans="8:12">
      <c r="H68" s="139">
        <f t="shared" ca="1" si="1"/>
        <v>44682</v>
      </c>
      <c r="I68" s="140">
        <f t="shared" ca="1" si="20"/>
        <v>0</v>
      </c>
      <c r="J68" s="141">
        <f t="shared" si="2"/>
        <v>-10000</v>
      </c>
      <c r="K68" s="141">
        <f t="shared" si="2"/>
        <v>0</v>
      </c>
      <c r="L68" s="142">
        <f t="shared" ref="L68:L73" ca="1" si="22">SUM(I68:K68)</f>
        <v>-10000</v>
      </c>
    </row>
    <row r="69" spans="8:12">
      <c r="H69" s="139">
        <f t="shared" ca="1" si="1"/>
        <v>44713</v>
      </c>
      <c r="I69" s="140">
        <f t="shared" ca="1" si="20"/>
        <v>0</v>
      </c>
      <c r="J69" s="141">
        <f t="shared" si="2"/>
        <v>-10000</v>
      </c>
      <c r="K69" s="141">
        <f t="shared" si="2"/>
        <v>0</v>
      </c>
      <c r="L69" s="142">
        <f t="shared" ca="1" si="22"/>
        <v>-10000</v>
      </c>
    </row>
    <row r="70" spans="8:12">
      <c r="H70" s="139">
        <f t="shared" ref="H70:H75" ca="1" si="23">EOMONTH(H69,0)+1</f>
        <v>44743</v>
      </c>
      <c r="I70" s="140">
        <f t="shared" ca="1" si="20"/>
        <v>0</v>
      </c>
      <c r="J70" s="141">
        <f t="shared" ref="J70:K75" si="24">J69</f>
        <v>-10000</v>
      </c>
      <c r="K70" s="141">
        <f t="shared" si="24"/>
        <v>0</v>
      </c>
      <c r="L70" s="142">
        <f t="shared" ca="1" si="22"/>
        <v>-10000</v>
      </c>
    </row>
    <row r="71" spans="8:12">
      <c r="H71" s="139">
        <f t="shared" ca="1" si="23"/>
        <v>44774</v>
      </c>
      <c r="I71" s="140">
        <f t="shared" ca="1" si="20"/>
        <v>0</v>
      </c>
      <c r="J71" s="141">
        <f t="shared" si="24"/>
        <v>-10000</v>
      </c>
      <c r="K71" s="141">
        <f t="shared" si="24"/>
        <v>0</v>
      </c>
      <c r="L71" s="142">
        <f t="shared" ca="1" si="22"/>
        <v>-10000</v>
      </c>
    </row>
    <row r="72" spans="8:12">
      <c r="H72" s="139">
        <f t="shared" ca="1" si="23"/>
        <v>44805</v>
      </c>
      <c r="I72" s="140">
        <f t="shared" ca="1" si="20"/>
        <v>0</v>
      </c>
      <c r="J72" s="141">
        <f t="shared" si="24"/>
        <v>-10000</v>
      </c>
      <c r="K72" s="141">
        <f t="shared" si="24"/>
        <v>0</v>
      </c>
      <c r="L72" s="142">
        <f t="shared" ca="1" si="22"/>
        <v>-10000</v>
      </c>
    </row>
    <row r="73" spans="8:12">
      <c r="H73" s="139">
        <f t="shared" ca="1" si="23"/>
        <v>44835</v>
      </c>
      <c r="I73" s="140">
        <f t="shared" ca="1" si="20"/>
        <v>0</v>
      </c>
      <c r="J73" s="141">
        <f t="shared" si="24"/>
        <v>-10000</v>
      </c>
      <c r="K73" s="141">
        <f t="shared" si="24"/>
        <v>0</v>
      </c>
      <c r="L73" s="142">
        <f t="shared" ca="1" si="22"/>
        <v>-10000</v>
      </c>
    </row>
    <row r="74" spans="8:12">
      <c r="H74" s="139">
        <f t="shared" ca="1" si="23"/>
        <v>44866</v>
      </c>
      <c r="I74" s="140">
        <f t="shared" ca="1" si="20"/>
        <v>0</v>
      </c>
      <c r="J74" s="141">
        <f t="shared" si="24"/>
        <v>-10000</v>
      </c>
      <c r="K74" s="141">
        <f t="shared" si="24"/>
        <v>0</v>
      </c>
      <c r="L74" s="142">
        <f t="shared" ref="L74:L75" ca="1" si="25">SUM(I74:K74)</f>
        <v>-10000</v>
      </c>
    </row>
    <row r="75" spans="8:12">
      <c r="H75" s="139">
        <f t="shared" ca="1" si="23"/>
        <v>44896</v>
      </c>
      <c r="I75" s="140">
        <f t="shared" ca="1" si="20"/>
        <v>0</v>
      </c>
      <c r="J75" s="141">
        <f t="shared" si="24"/>
        <v>-10000</v>
      </c>
      <c r="K75" s="141">
        <f t="shared" si="24"/>
        <v>0</v>
      </c>
      <c r="L75" s="142">
        <f t="shared" ca="1" si="25"/>
        <v>-10000</v>
      </c>
    </row>
    <row r="76" spans="8:12">
      <c r="H76" s="50"/>
      <c r="I76" s="50"/>
      <c r="J76" s="50"/>
      <c r="K76" s="50"/>
      <c r="L76" s="50"/>
    </row>
  </sheetData>
  <sheetProtection sheet="1" objects="1" scenarios="1"/>
  <pageMargins left="0.7" right="0.7" top="0.78740157499999996" bottom="0.78740157499999996" header="0.3" footer="0.3"/>
  <ignoredErrors>
    <ignoredError sqref="I5:I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688B-EE8C-7446-9191-E8D2530EA424}">
  <sheetPr>
    <tabColor theme="2"/>
  </sheetPr>
  <dimension ref="B2:E157"/>
  <sheetViews>
    <sheetView zoomScale="133" workbookViewId="0">
      <selection activeCell="C6" sqref="C6"/>
    </sheetView>
  </sheetViews>
  <sheetFormatPr baseColWidth="10" defaultRowHeight="16"/>
  <cols>
    <col min="1" max="1" width="10.7109375" style="14"/>
    <col min="2" max="2" width="47.7109375" style="14" bestFit="1" customWidth="1"/>
    <col min="3" max="4" width="21.28515625" style="14" customWidth="1"/>
    <col min="5" max="5" width="18.7109375" style="14" customWidth="1"/>
    <col min="6" max="16384" width="10.7109375" style="14"/>
  </cols>
  <sheetData>
    <row r="2" spans="2:4">
      <c r="B2" s="15" t="s">
        <v>31</v>
      </c>
      <c r="C2" s="13"/>
    </row>
    <row r="3" spans="2:4" ht="17">
      <c r="B3" s="125" t="s">
        <v>59</v>
      </c>
      <c r="C3" s="126">
        <f ca="1">DATE(YEAR(TODAY()),MONTH(TODAY()),1)</f>
        <v>43983</v>
      </c>
    </row>
    <row r="4" spans="2:4">
      <c r="B4" s="127" t="s">
        <v>49</v>
      </c>
      <c r="C4" s="126">
        <v>72686</v>
      </c>
    </row>
    <row r="5" spans="2:4">
      <c r="B5" s="127" t="s">
        <v>65</v>
      </c>
      <c r="C5" s="128" t="s">
        <v>87</v>
      </c>
    </row>
    <row r="6" spans="2:4" ht="17">
      <c r="B6" s="125" t="s">
        <v>105</v>
      </c>
      <c r="C6" s="129">
        <v>5.5E-2</v>
      </c>
    </row>
    <row r="7" spans="2:4">
      <c r="B7" s="127" t="s">
        <v>99</v>
      </c>
      <c r="C7" s="133" t="s">
        <v>75</v>
      </c>
    </row>
    <row r="8" spans="2:4">
      <c r="B8" s="127" t="s">
        <v>96</v>
      </c>
      <c r="C8" s="133" t="s">
        <v>0</v>
      </c>
    </row>
    <row r="9" spans="2:4">
      <c r="B9" s="127"/>
      <c r="C9" s="134"/>
    </row>
    <row r="10" spans="2:4">
      <c r="B10" s="130"/>
      <c r="C10" s="131"/>
    </row>
    <row r="12" spans="2:4">
      <c r="B12" s="48" t="s">
        <v>15</v>
      </c>
      <c r="C12" s="135" t="s">
        <v>12</v>
      </c>
      <c r="D12" s="104" t="s">
        <v>95</v>
      </c>
    </row>
    <row r="13" spans="2:4">
      <c r="B13" s="49" t="s">
        <v>0</v>
      </c>
      <c r="C13" s="136">
        <v>1</v>
      </c>
      <c r="D13" s="107">
        <v>1</v>
      </c>
    </row>
    <row r="14" spans="2:4">
      <c r="B14" s="49" t="s">
        <v>16</v>
      </c>
      <c r="C14" s="136">
        <v>2</v>
      </c>
      <c r="D14" s="107">
        <f>ROW()-ROW($D$13)+1</f>
        <v>2</v>
      </c>
    </row>
    <row r="15" spans="2:4">
      <c r="B15" s="49" t="s">
        <v>1</v>
      </c>
      <c r="C15" s="136">
        <v>3</v>
      </c>
      <c r="D15" s="107">
        <f t="shared" ref="D15:D17" si="0">ROW()-ROW($D$13)+1</f>
        <v>3</v>
      </c>
    </row>
    <row r="16" spans="2:4">
      <c r="B16" s="49" t="s">
        <v>13</v>
      </c>
      <c r="C16" s="136">
        <v>6</v>
      </c>
      <c r="D16" s="107">
        <f t="shared" si="0"/>
        <v>4</v>
      </c>
    </row>
    <row r="17" spans="2:5">
      <c r="B17" s="51" t="s">
        <v>2</v>
      </c>
      <c r="C17" s="137">
        <v>12</v>
      </c>
      <c r="D17" s="108">
        <f t="shared" si="0"/>
        <v>5</v>
      </c>
    </row>
    <row r="19" spans="2:5">
      <c r="C19" s="103" t="s">
        <v>73</v>
      </c>
    </row>
    <row r="20" spans="2:5">
      <c r="C20" s="106" t="s">
        <v>75</v>
      </c>
    </row>
    <row r="21" spans="2:5">
      <c r="C21" s="106" t="s">
        <v>74</v>
      </c>
    </row>
    <row r="22" spans="2:5">
      <c r="C22" s="101"/>
      <c r="D22" s="102"/>
      <c r="E22" s="102"/>
    </row>
    <row r="23" spans="2:5">
      <c r="D23" s="102"/>
      <c r="E23" s="102"/>
    </row>
    <row r="24" spans="2:5" ht="33" customHeight="1">
      <c r="C24" s="117" t="s">
        <v>84</v>
      </c>
      <c r="D24" s="102"/>
      <c r="E24" s="102"/>
    </row>
    <row r="25" spans="2:5">
      <c r="C25" s="158">
        <v>0</v>
      </c>
      <c r="D25" s="102"/>
      <c r="E25" s="102"/>
    </row>
    <row r="26" spans="2:5">
      <c r="C26" s="158">
        <v>2.5000000000000001E-2</v>
      </c>
      <c r="D26" s="102"/>
      <c r="E26" s="102"/>
    </row>
    <row r="27" spans="2:5">
      <c r="C27" s="158">
        <v>3.6999999999999998E-2</v>
      </c>
      <c r="D27" s="102"/>
      <c r="E27" s="102"/>
    </row>
    <row r="28" spans="2:5">
      <c r="C28" s="158">
        <v>7.6999999999999999E-2</v>
      </c>
      <c r="D28" s="102"/>
      <c r="E28" s="102"/>
    </row>
    <row r="29" spans="2:5">
      <c r="C29" s="159"/>
      <c r="D29" s="102"/>
      <c r="E29" s="102"/>
    </row>
    <row r="30" spans="2:5">
      <c r="C30" s="159"/>
      <c r="D30" s="102"/>
      <c r="E30" s="102"/>
    </row>
    <row r="31" spans="2:5">
      <c r="C31" s="160"/>
      <c r="D31" s="102"/>
      <c r="E31" s="102"/>
    </row>
    <row r="32" spans="2:5">
      <c r="D32" s="102"/>
      <c r="E32" s="102"/>
    </row>
    <row r="33" spans="4:5">
      <c r="D33" s="102"/>
      <c r="E33" s="102"/>
    </row>
    <row r="34" spans="4:5" ht="32" customHeight="1">
      <c r="D34" s="102"/>
      <c r="E34" s="102"/>
    </row>
    <row r="35" spans="4:5">
      <c r="D35" s="102"/>
      <c r="E35" s="102"/>
    </row>
    <row r="36" spans="4:5">
      <c r="D36" s="102"/>
      <c r="E36" s="102"/>
    </row>
    <row r="37" spans="4:5">
      <c r="D37" s="102"/>
      <c r="E37" s="102"/>
    </row>
    <row r="38" spans="4:5">
      <c r="D38" s="102"/>
      <c r="E38" s="102"/>
    </row>
    <row r="39" spans="4:5">
      <c r="D39" s="102"/>
      <c r="E39" s="102"/>
    </row>
    <row r="40" spans="4:5">
      <c r="D40" s="102"/>
      <c r="E40" s="102"/>
    </row>
    <row r="41" spans="4:5">
      <c r="D41" s="102"/>
      <c r="E41" s="102"/>
    </row>
    <row r="42" spans="4:5">
      <c r="D42" s="102"/>
      <c r="E42" s="102"/>
    </row>
    <row r="43" spans="4:5">
      <c r="D43" s="102"/>
      <c r="E43" s="102"/>
    </row>
    <row r="44" spans="4:5">
      <c r="D44" s="102"/>
      <c r="E44" s="102"/>
    </row>
    <row r="45" spans="4:5">
      <c r="D45" s="102"/>
      <c r="E45" s="102"/>
    </row>
    <row r="46" spans="4:5">
      <c r="D46" s="102"/>
      <c r="E46" s="102"/>
    </row>
    <row r="47" spans="4:5">
      <c r="D47" s="102"/>
      <c r="E47" s="102"/>
    </row>
    <row r="48" spans="4:5">
      <c r="D48" s="102"/>
      <c r="E48" s="102"/>
    </row>
    <row r="49" spans="2:5">
      <c r="D49" s="102"/>
      <c r="E49" s="102"/>
    </row>
    <row r="50" spans="2:5">
      <c r="D50" s="102"/>
      <c r="E50" s="102"/>
    </row>
    <row r="51" spans="2:5">
      <c r="D51" s="102"/>
      <c r="E51" s="102"/>
    </row>
    <row r="52" spans="2:5">
      <c r="D52" s="102"/>
      <c r="E52" s="102"/>
    </row>
    <row r="53" spans="2:5">
      <c r="D53" s="102"/>
      <c r="E53" s="102"/>
    </row>
    <row r="54" spans="2:5">
      <c r="D54" s="102"/>
      <c r="E54" s="102"/>
    </row>
    <row r="55" spans="2:5">
      <c r="D55" s="102"/>
      <c r="E55" s="102"/>
    </row>
    <row r="56" spans="2:5">
      <c r="D56" s="102"/>
      <c r="E56" s="102"/>
    </row>
    <row r="57" spans="2:5">
      <c r="D57" s="102"/>
      <c r="E57" s="102"/>
    </row>
    <row r="58" spans="2:5">
      <c r="D58" s="102"/>
      <c r="E58" s="102"/>
    </row>
    <row r="59" spans="2:5">
      <c r="D59" s="102"/>
      <c r="E59" s="102"/>
    </row>
    <row r="60" spans="2:5">
      <c r="B60" s="112"/>
    </row>
    <row r="61" spans="2:5">
      <c r="B61" s="112"/>
    </row>
    <row r="62" spans="2:5">
      <c r="B62" s="112"/>
    </row>
    <row r="63" spans="2:5">
      <c r="B63" s="112"/>
    </row>
    <row r="64" spans="2:5">
      <c r="B64" s="112"/>
    </row>
    <row r="65" spans="2:2">
      <c r="B65" s="112"/>
    </row>
    <row r="66" spans="2:2">
      <c r="B66" s="112"/>
    </row>
    <row r="67" spans="2:2">
      <c r="B67" s="112"/>
    </row>
    <row r="68" spans="2:2">
      <c r="B68" s="112"/>
    </row>
    <row r="69" spans="2:2">
      <c r="B69" s="112"/>
    </row>
    <row r="70" spans="2:2">
      <c r="B70" s="112"/>
    </row>
    <row r="71" spans="2:2">
      <c r="B71" s="112"/>
    </row>
    <row r="72" spans="2:2">
      <c r="B72" s="112"/>
    </row>
    <row r="73" spans="2:2">
      <c r="B73" s="112"/>
    </row>
    <row r="74" spans="2:2">
      <c r="B74" s="112"/>
    </row>
    <row r="75" spans="2:2">
      <c r="B75" s="112"/>
    </row>
    <row r="76" spans="2:2">
      <c r="B76" s="112"/>
    </row>
    <row r="77" spans="2:2">
      <c r="B77" s="112"/>
    </row>
    <row r="78" spans="2:2">
      <c r="B78" s="112"/>
    </row>
    <row r="79" spans="2:2">
      <c r="B79" s="112"/>
    </row>
    <row r="80" spans="2:2">
      <c r="B80" s="112"/>
    </row>
    <row r="81" spans="2:2">
      <c r="B81" s="112"/>
    </row>
    <row r="82" spans="2:2">
      <c r="B82" s="112"/>
    </row>
    <row r="83" spans="2:2">
      <c r="B83" s="112"/>
    </row>
    <row r="84" spans="2:2">
      <c r="B84" s="112"/>
    </row>
    <row r="85" spans="2:2">
      <c r="B85" s="112"/>
    </row>
    <row r="86" spans="2:2">
      <c r="B86" s="112"/>
    </row>
    <row r="87" spans="2:2">
      <c r="B87" s="112"/>
    </row>
    <row r="88" spans="2:2">
      <c r="B88" s="112"/>
    </row>
    <row r="89" spans="2:2">
      <c r="B89" s="112"/>
    </row>
    <row r="90" spans="2:2">
      <c r="B90" s="112"/>
    </row>
    <row r="91" spans="2:2">
      <c r="B91" s="112"/>
    </row>
    <row r="92" spans="2:2">
      <c r="B92" s="112"/>
    </row>
    <row r="93" spans="2:2">
      <c r="B93" s="112"/>
    </row>
    <row r="94" spans="2:2">
      <c r="B94" s="112"/>
    </row>
    <row r="95" spans="2:2">
      <c r="B95" s="112"/>
    </row>
    <row r="96" spans="2:2">
      <c r="B96" s="112"/>
    </row>
    <row r="97" spans="2:2">
      <c r="B97" s="112"/>
    </row>
    <row r="98" spans="2:2">
      <c r="B98" s="112"/>
    </row>
    <row r="99" spans="2:2">
      <c r="B99" s="112"/>
    </row>
    <row r="100" spans="2:2">
      <c r="B100" s="112"/>
    </row>
    <row r="101" spans="2:2">
      <c r="B101" s="112"/>
    </row>
    <row r="102" spans="2:2">
      <c r="B102" s="112"/>
    </row>
    <row r="103" spans="2:2">
      <c r="B103" s="112"/>
    </row>
    <row r="104" spans="2:2">
      <c r="B104" s="112"/>
    </row>
    <row r="105" spans="2:2">
      <c r="B105" s="112"/>
    </row>
    <row r="106" spans="2:2">
      <c r="B106" s="112"/>
    </row>
    <row r="107" spans="2:2">
      <c r="B107" s="112"/>
    </row>
    <row r="108" spans="2:2">
      <c r="B108" s="112"/>
    </row>
    <row r="109" spans="2:2">
      <c r="B109" s="112"/>
    </row>
    <row r="110" spans="2:2">
      <c r="B110" s="112"/>
    </row>
    <row r="111" spans="2:2">
      <c r="B111" s="112"/>
    </row>
    <row r="112" spans="2:2">
      <c r="B112" s="112"/>
    </row>
    <row r="113" spans="2:2">
      <c r="B113" s="112"/>
    </row>
    <row r="114" spans="2:2">
      <c r="B114" s="112"/>
    </row>
    <row r="115" spans="2:2">
      <c r="B115" s="112"/>
    </row>
    <row r="116" spans="2:2">
      <c r="B116" s="112"/>
    </row>
    <row r="117" spans="2:2">
      <c r="B117" s="112"/>
    </row>
    <row r="118" spans="2:2">
      <c r="B118" s="112"/>
    </row>
    <row r="119" spans="2:2">
      <c r="B119" s="112"/>
    </row>
    <row r="120" spans="2:2">
      <c r="B120" s="112"/>
    </row>
    <row r="121" spans="2:2">
      <c r="B121" s="112"/>
    </row>
    <row r="122" spans="2:2">
      <c r="B122" s="112"/>
    </row>
    <row r="123" spans="2:2">
      <c r="B123" s="112"/>
    </row>
    <row r="124" spans="2:2">
      <c r="B124" s="112"/>
    </row>
    <row r="125" spans="2:2">
      <c r="B125" s="112"/>
    </row>
    <row r="126" spans="2:2">
      <c r="B126" s="112"/>
    </row>
    <row r="127" spans="2:2">
      <c r="B127" s="112"/>
    </row>
    <row r="128" spans="2:2">
      <c r="B128" s="112"/>
    </row>
    <row r="129" spans="2:2">
      <c r="B129" s="112"/>
    </row>
    <row r="130" spans="2:2">
      <c r="B130" s="112"/>
    </row>
    <row r="131" spans="2:2">
      <c r="B131" s="112"/>
    </row>
    <row r="132" spans="2:2">
      <c r="B132" s="112"/>
    </row>
    <row r="133" spans="2:2">
      <c r="B133" s="112"/>
    </row>
    <row r="134" spans="2:2">
      <c r="B134" s="112"/>
    </row>
    <row r="135" spans="2:2">
      <c r="B135" s="112"/>
    </row>
    <row r="136" spans="2:2">
      <c r="B136" s="112"/>
    </row>
    <row r="137" spans="2:2">
      <c r="B137" s="112"/>
    </row>
    <row r="138" spans="2:2">
      <c r="B138" s="112"/>
    </row>
    <row r="139" spans="2:2">
      <c r="B139" s="112"/>
    </row>
    <row r="140" spans="2:2">
      <c r="B140" s="112"/>
    </row>
    <row r="141" spans="2:2">
      <c r="B141" s="112"/>
    </row>
    <row r="142" spans="2:2">
      <c r="B142" s="112"/>
    </row>
    <row r="143" spans="2:2">
      <c r="B143" s="112"/>
    </row>
    <row r="144" spans="2:2">
      <c r="B144" s="112"/>
    </row>
    <row r="145" spans="2:2">
      <c r="B145" s="112"/>
    </row>
    <row r="146" spans="2:2">
      <c r="B146" s="112"/>
    </row>
    <row r="147" spans="2:2">
      <c r="B147" s="112"/>
    </row>
    <row r="148" spans="2:2">
      <c r="B148" s="112"/>
    </row>
    <row r="149" spans="2:2">
      <c r="B149" s="112"/>
    </row>
    <row r="150" spans="2:2">
      <c r="B150" s="112"/>
    </row>
    <row r="151" spans="2:2">
      <c r="B151" s="112"/>
    </row>
    <row r="152" spans="2:2">
      <c r="B152" s="112"/>
    </row>
    <row r="153" spans="2:2">
      <c r="B153" s="112"/>
    </row>
    <row r="154" spans="2:2">
      <c r="B154" s="112"/>
    </row>
    <row r="155" spans="2:2">
      <c r="B155" s="112"/>
    </row>
    <row r="156" spans="2:2">
      <c r="B156" s="112"/>
    </row>
    <row r="157" spans="2:2">
      <c r="B157" s="112"/>
    </row>
  </sheetData>
  <sheetProtection sheet="1" objects="1" scenarios="1"/>
  <sortState xmlns:xlrd2="http://schemas.microsoft.com/office/spreadsheetml/2017/richdata2" ref="B6:C7">
    <sortCondition ref="B6:B7"/>
  </sortState>
  <dataValidations count="2">
    <dataValidation type="list" allowBlank="1" showInputMessage="1" showErrorMessage="1" sqref="C7" xr:uid="{8DF216F8-865E-044E-A133-749CAFB4A1E4}">
      <formula1>$C$20:$C$21</formula1>
    </dataValidation>
    <dataValidation type="list" allowBlank="1" showInputMessage="1" showErrorMessage="1" sqref="C8" xr:uid="{5E021BC0-7933-CC4D-BEF9-6FFCDC6A2F42}">
      <formula1>$B$13:$B$17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395-F2E5-494F-B823-D9ED0428910E}">
  <sheetPr>
    <tabColor theme="2"/>
  </sheetPr>
  <dimension ref="B1:P75"/>
  <sheetViews>
    <sheetView topLeftCell="A39" zoomScale="110" zoomScaleNormal="110" workbookViewId="0">
      <selection activeCell="D46" sqref="D46"/>
    </sheetView>
  </sheetViews>
  <sheetFormatPr baseColWidth="10" defaultRowHeight="16"/>
  <cols>
    <col min="1" max="1" width="7.42578125" style="14" bestFit="1" customWidth="1"/>
    <col min="2" max="2" width="7" style="14" bestFit="1" customWidth="1"/>
    <col min="3" max="3" width="20" style="14" customWidth="1"/>
    <col min="4" max="9" width="14.42578125" style="14" customWidth="1"/>
    <col min="10" max="10" width="10.7109375" style="14"/>
    <col min="11" max="16" width="12" style="14" customWidth="1"/>
    <col min="17" max="16384" width="10.7109375" style="14"/>
  </cols>
  <sheetData>
    <row r="1" spans="2:16">
      <c r="L1" s="143">
        <v>1</v>
      </c>
      <c r="M1" s="144">
        <v>2</v>
      </c>
      <c r="N1" s="144">
        <v>3</v>
      </c>
      <c r="O1" s="144">
        <v>6</v>
      </c>
      <c r="P1" s="144">
        <v>12</v>
      </c>
    </row>
    <row r="2" spans="2:16" ht="33" customHeight="1">
      <c r="B2" s="145" t="s">
        <v>7</v>
      </c>
      <c r="C2" s="146" t="s">
        <v>104</v>
      </c>
      <c r="D2" s="146" t="s">
        <v>86</v>
      </c>
      <c r="E2" s="146" t="s">
        <v>89</v>
      </c>
      <c r="F2" s="146" t="s">
        <v>90</v>
      </c>
      <c r="G2" s="146" t="s">
        <v>91</v>
      </c>
      <c r="H2" s="146" t="s">
        <v>92</v>
      </c>
      <c r="I2" s="147" t="s">
        <v>93</v>
      </c>
      <c r="K2" s="145" t="s">
        <v>7</v>
      </c>
      <c r="L2" s="146" t="s">
        <v>100</v>
      </c>
      <c r="M2" s="146" t="s">
        <v>101</v>
      </c>
      <c r="N2" s="146" t="s">
        <v>102</v>
      </c>
      <c r="O2" s="146" t="s">
        <v>103</v>
      </c>
      <c r="P2" s="147" t="s">
        <v>103</v>
      </c>
    </row>
    <row r="3" spans="2:16">
      <c r="B3" s="153">
        <f ca="1">Umsatz!B3</f>
        <v>42736</v>
      </c>
      <c r="C3" s="150">
        <f>Umsatz!C3</f>
        <v>65956.38782933529</v>
      </c>
      <c r="D3" s="150">
        <f t="shared" ref="D3:D34" si="0">IFERROR(C3/(1+VAT_RATE)*VAT_RATE,"")</f>
        <v>3438.4846735672427</v>
      </c>
      <c r="E3" s="150">
        <f ca="1">IFERROR(HLOOKUP(B3,'Tabellarische Darstellung'!$A$79:$Y$150,ROW('Tabellarische Darstellung'!A$150)-ROW('Tabellarische Darstellung'!A$79)+1,FALSE),0)</f>
        <v>0</v>
      </c>
      <c r="F3" s="150">
        <f ca="1">SUMIFS(Einmalzahlungen!$J$1:$J$71,Einmalzahlungen!$H$1:$H$71,MwSt.!B3)</f>
        <v>0</v>
      </c>
      <c r="G3" s="150">
        <f ca="1">IFERROR(HLOOKUP($B3,'Tabellarische Darstellung'!$A$234:$Y$305,ROW('Tabellarische Darstellung'!C$305)-ROW('Tabellarische Darstellung'!C$234)+1,FALSE),0)</f>
        <v>0</v>
      </c>
      <c r="H3" s="150">
        <f ca="1">SUMIFS(Einmaleinnahmen!$J$1:$J$71,Einmaleinnahmen!$H$1:$H$71,MwSt.!B3)</f>
        <v>0</v>
      </c>
      <c r="I3" s="151">
        <f ca="1">D3+G3+H3-E3-F3</f>
        <v>3438.4846735672427</v>
      </c>
      <c r="J3" s="152"/>
      <c r="K3" s="148">
        <f ca="1">B3</f>
        <v>42736</v>
      </c>
      <c r="L3" s="149">
        <f ca="1">I3</f>
        <v>3438.4846735672427</v>
      </c>
      <c r="M3" s="150">
        <f ca="1">IF(ROW()-1&gt;M$1,IF(MOD(MONTH($K3),M$1)=1,SUM(OFFSET($L3,-M$1,0,M$1)),0),0)</f>
        <v>0</v>
      </c>
      <c r="N3" s="150">
        <f t="shared" ref="N3:P18" ca="1" si="1">IF(ROW()-1&gt;N$1,IF(MOD(MONTH($K3),N$1)=1,SUM(OFFSET($L3,-N$1,0,N$1)),0),0)</f>
        <v>0</v>
      </c>
      <c r="O3" s="150">
        <f t="shared" ca="1" si="1"/>
        <v>0</v>
      </c>
      <c r="P3" s="151">
        <f t="shared" ca="1" si="1"/>
        <v>0</v>
      </c>
    </row>
    <row r="4" spans="2:16">
      <c r="B4" s="153">
        <f t="shared" ref="B4:B67" ca="1" si="2">EOMONTH(B3,0)+1</f>
        <v>42767</v>
      </c>
      <c r="C4" s="150">
        <f>Umsatz!C4</f>
        <v>79679.193200621055</v>
      </c>
      <c r="D4" s="150">
        <f t="shared" si="0"/>
        <v>4153.8915886579698</v>
      </c>
      <c r="E4" s="150">
        <f ca="1">IFERROR(HLOOKUP(B4,'Tabellarische Darstellung'!$A$79:$Y$150,ROW('Tabellarische Darstellung'!A$150)-ROW('Tabellarische Darstellung'!A$79)+1,FALSE),0)</f>
        <v>0</v>
      </c>
      <c r="F4" s="150">
        <f ca="1">SUMIFS(Einmalzahlungen!$J$1:$J$71,Einmalzahlungen!$H$1:$H$71,MwSt.!B4)</f>
        <v>0</v>
      </c>
      <c r="G4" s="150">
        <f ca="1">IFERROR(HLOOKUP($B4,'Tabellarische Darstellung'!$A$234:$Y$305,ROW('Tabellarische Darstellung'!C$305)-ROW('Tabellarische Darstellung'!C$234)+1,FALSE),0)</f>
        <v>0</v>
      </c>
      <c r="H4" s="150">
        <f ca="1">SUMIFS(Einmaleinnahmen!$J$1:$J$71,Einmaleinnahmen!$H$1:$H$71,MwSt.!B4)</f>
        <v>0</v>
      </c>
      <c r="I4" s="151">
        <f t="shared" ref="I4:I67" ca="1" si="3">D4+G4+H4-E4-F4</f>
        <v>4153.8915886579698</v>
      </c>
      <c r="J4" s="152"/>
      <c r="K4" s="153">
        <f t="shared" ref="K4:K67" ca="1" si="4">B4</f>
        <v>42767</v>
      </c>
      <c r="L4" s="150">
        <f t="shared" ref="L4:L67" ca="1" si="5">I4</f>
        <v>4153.8915886579698</v>
      </c>
      <c r="M4" s="150">
        <f t="shared" ref="M4:P35" ca="1" si="6">IF(ROW()-1&gt;M$1,IF(MOD(MONTH($K4),M$1)=1,SUM(OFFSET($L4,-M$1,0,M$1)),0),0)</f>
        <v>0</v>
      </c>
      <c r="N4" s="150">
        <f t="shared" ca="1" si="1"/>
        <v>0</v>
      </c>
      <c r="O4" s="150">
        <f t="shared" ca="1" si="1"/>
        <v>0</v>
      </c>
      <c r="P4" s="151">
        <f t="shared" ca="1" si="1"/>
        <v>0</v>
      </c>
    </row>
    <row r="5" spans="2:16">
      <c r="B5" s="153">
        <f t="shared" ca="1" si="2"/>
        <v>42795</v>
      </c>
      <c r="C5" s="150">
        <f>Umsatz!C5</f>
        <v>59880.204457629843</v>
      </c>
      <c r="D5" s="150">
        <f t="shared" si="0"/>
        <v>3121.7168200660108</v>
      </c>
      <c r="E5" s="150">
        <f ca="1">IFERROR(HLOOKUP(B5,'Tabellarische Darstellung'!$A$79:$Y$150,ROW('Tabellarische Darstellung'!A$150)-ROW('Tabellarische Darstellung'!A$79)+1,FALSE),0)</f>
        <v>0</v>
      </c>
      <c r="F5" s="150">
        <f ca="1">SUMIFS(Einmalzahlungen!$J$1:$J$71,Einmalzahlungen!$H$1:$H$71,MwSt.!B5)</f>
        <v>0</v>
      </c>
      <c r="G5" s="150">
        <f ca="1">IFERROR(HLOOKUP($B5,'Tabellarische Darstellung'!$A$234:$Y$305,ROW('Tabellarische Darstellung'!C$305)-ROW('Tabellarische Darstellung'!C$234)+1,FALSE),0)</f>
        <v>0</v>
      </c>
      <c r="H5" s="150">
        <f ca="1">SUMIFS(Einmaleinnahmen!$J$1:$J$71,Einmaleinnahmen!$H$1:$H$71,MwSt.!B5)</f>
        <v>0</v>
      </c>
      <c r="I5" s="151">
        <f t="shared" ca="1" si="3"/>
        <v>3121.7168200660108</v>
      </c>
      <c r="J5" s="152"/>
      <c r="K5" s="153">
        <f t="shared" ca="1" si="4"/>
        <v>42795</v>
      </c>
      <c r="L5" s="150">
        <f t="shared" ca="1" si="5"/>
        <v>3121.7168200660108</v>
      </c>
      <c r="M5" s="150">
        <f t="shared" ca="1" si="6"/>
        <v>7592.3762622252125</v>
      </c>
      <c r="N5" s="150">
        <f t="shared" ca="1" si="1"/>
        <v>0</v>
      </c>
      <c r="O5" s="150">
        <f t="shared" ca="1" si="1"/>
        <v>0</v>
      </c>
      <c r="P5" s="151">
        <f t="shared" ca="1" si="1"/>
        <v>0</v>
      </c>
    </row>
    <row r="6" spans="2:16">
      <c r="B6" s="153">
        <f t="shared" ca="1" si="2"/>
        <v>42826</v>
      </c>
      <c r="C6" s="150">
        <f>Umsatz!C6</f>
        <v>80118.51783054338</v>
      </c>
      <c r="D6" s="150">
        <f t="shared" si="0"/>
        <v>4176.794768416954</v>
      </c>
      <c r="E6" s="150">
        <f ca="1">IFERROR(HLOOKUP(B6,'Tabellarische Darstellung'!$A$79:$Y$150,ROW('Tabellarische Darstellung'!A$150)-ROW('Tabellarische Darstellung'!A$79)+1,FALSE),0)</f>
        <v>0</v>
      </c>
      <c r="F6" s="150">
        <f ca="1">SUMIFS(Einmalzahlungen!$J$1:$J$71,Einmalzahlungen!$H$1:$H$71,MwSt.!B6)</f>
        <v>0</v>
      </c>
      <c r="G6" s="150">
        <f ca="1">IFERROR(HLOOKUP($B6,'Tabellarische Darstellung'!$A$234:$Y$305,ROW('Tabellarische Darstellung'!C$305)-ROW('Tabellarische Darstellung'!C$234)+1,FALSE),0)</f>
        <v>0</v>
      </c>
      <c r="H6" s="150">
        <f ca="1">SUMIFS(Einmaleinnahmen!$J$1:$J$71,Einmaleinnahmen!$H$1:$H$71,MwSt.!B6)</f>
        <v>0</v>
      </c>
      <c r="I6" s="151">
        <f t="shared" ca="1" si="3"/>
        <v>4176.794768416954</v>
      </c>
      <c r="J6" s="152"/>
      <c r="K6" s="153">
        <f t="shared" ca="1" si="4"/>
        <v>42826</v>
      </c>
      <c r="L6" s="150">
        <f t="shared" ca="1" si="5"/>
        <v>4176.794768416954</v>
      </c>
      <c r="M6" s="150">
        <f t="shared" ca="1" si="6"/>
        <v>0</v>
      </c>
      <c r="N6" s="150">
        <f t="shared" ca="1" si="1"/>
        <v>10714.093082291223</v>
      </c>
      <c r="O6" s="150">
        <f t="shared" ca="1" si="1"/>
        <v>0</v>
      </c>
      <c r="P6" s="151">
        <f t="shared" ca="1" si="1"/>
        <v>0</v>
      </c>
    </row>
    <row r="7" spans="2:16">
      <c r="B7" s="153">
        <f t="shared" ca="1" si="2"/>
        <v>42856</v>
      </c>
      <c r="C7" s="150">
        <f>Umsatz!C7</f>
        <v>58014.137120499996</v>
      </c>
      <c r="D7" s="150">
        <f t="shared" si="0"/>
        <v>3024.4336887464451</v>
      </c>
      <c r="E7" s="150">
        <f ca="1">IFERROR(HLOOKUP(B7,'Tabellarische Darstellung'!$A$79:$Y$150,ROW('Tabellarische Darstellung'!A$150)-ROW('Tabellarische Darstellung'!A$79)+1,FALSE),0)</f>
        <v>0</v>
      </c>
      <c r="F7" s="150">
        <f ca="1">SUMIFS(Einmalzahlungen!$J$1:$J$71,Einmalzahlungen!$H$1:$H$71,MwSt.!B7)</f>
        <v>0</v>
      </c>
      <c r="G7" s="150">
        <f ca="1">IFERROR(HLOOKUP($B7,'Tabellarische Darstellung'!$A$234:$Y$305,ROW('Tabellarische Darstellung'!C$305)-ROW('Tabellarische Darstellung'!C$234)+1,FALSE),0)</f>
        <v>0</v>
      </c>
      <c r="H7" s="150">
        <f ca="1">SUMIFS(Einmaleinnahmen!$J$1:$J$71,Einmaleinnahmen!$H$1:$H$71,MwSt.!B7)</f>
        <v>0</v>
      </c>
      <c r="I7" s="151">
        <f t="shared" ca="1" si="3"/>
        <v>3024.4336887464451</v>
      </c>
      <c r="J7" s="152"/>
      <c r="K7" s="153">
        <f t="shared" ca="1" si="4"/>
        <v>42856</v>
      </c>
      <c r="L7" s="150">
        <f t="shared" ca="1" si="5"/>
        <v>3024.4336887464451</v>
      </c>
      <c r="M7" s="150">
        <f t="shared" ca="1" si="6"/>
        <v>7298.5115884829647</v>
      </c>
      <c r="N7" s="150">
        <f t="shared" ca="1" si="1"/>
        <v>0</v>
      </c>
      <c r="O7" s="150">
        <f t="shared" ca="1" si="1"/>
        <v>0</v>
      </c>
      <c r="P7" s="151">
        <f t="shared" ca="1" si="1"/>
        <v>0</v>
      </c>
    </row>
    <row r="8" spans="2:16">
      <c r="B8" s="153">
        <f t="shared" ca="1" si="2"/>
        <v>42887</v>
      </c>
      <c r="C8" s="150">
        <f>Umsatz!C8</f>
        <v>90618.109180065323</v>
      </c>
      <c r="D8" s="150">
        <f t="shared" si="0"/>
        <v>4724.1668292925051</v>
      </c>
      <c r="E8" s="150">
        <f ca="1">IFERROR(HLOOKUP(B8,'Tabellarische Darstellung'!$A$79:$Y$150,ROW('Tabellarische Darstellung'!A$150)-ROW('Tabellarische Darstellung'!A$79)+1,FALSE),0)</f>
        <v>0</v>
      </c>
      <c r="F8" s="150">
        <f ca="1">SUMIFS(Einmalzahlungen!$J$1:$J$71,Einmalzahlungen!$H$1:$H$71,MwSt.!B8)</f>
        <v>0</v>
      </c>
      <c r="G8" s="150">
        <f ca="1">IFERROR(HLOOKUP($B8,'Tabellarische Darstellung'!$A$234:$Y$305,ROW('Tabellarische Darstellung'!C$305)-ROW('Tabellarische Darstellung'!C$234)+1,FALSE),0)</f>
        <v>0</v>
      </c>
      <c r="H8" s="150">
        <f ca="1">SUMIFS(Einmaleinnahmen!$J$1:$J$71,Einmaleinnahmen!$H$1:$H$71,MwSt.!B8)</f>
        <v>0</v>
      </c>
      <c r="I8" s="151">
        <f t="shared" ca="1" si="3"/>
        <v>4724.1668292925051</v>
      </c>
      <c r="J8" s="152"/>
      <c r="K8" s="153">
        <f t="shared" ca="1" si="4"/>
        <v>42887</v>
      </c>
      <c r="L8" s="150">
        <f t="shared" ca="1" si="5"/>
        <v>4724.1668292925051</v>
      </c>
      <c r="M8" s="150">
        <f t="shared" ca="1" si="6"/>
        <v>0</v>
      </c>
      <c r="N8" s="150">
        <f t="shared" ca="1" si="1"/>
        <v>0</v>
      </c>
      <c r="O8" s="150">
        <f t="shared" ca="1" si="1"/>
        <v>0</v>
      </c>
      <c r="P8" s="151">
        <f t="shared" ca="1" si="1"/>
        <v>0</v>
      </c>
    </row>
    <row r="9" spans="2:16">
      <c r="B9" s="153">
        <f t="shared" ca="1" si="2"/>
        <v>42917</v>
      </c>
      <c r="C9" s="150">
        <f>Umsatz!C9</f>
        <v>87644.404771590242</v>
      </c>
      <c r="D9" s="150">
        <f t="shared" si="0"/>
        <v>4569.1395852487803</v>
      </c>
      <c r="E9" s="150">
        <f ca="1">IFERROR(HLOOKUP(B9,'Tabellarische Darstellung'!$A$79:$Y$150,ROW('Tabellarische Darstellung'!A$150)-ROW('Tabellarische Darstellung'!A$79)+1,FALSE),0)</f>
        <v>0</v>
      </c>
      <c r="F9" s="150">
        <f ca="1">SUMIFS(Einmalzahlungen!$J$1:$J$71,Einmalzahlungen!$H$1:$H$71,MwSt.!B9)</f>
        <v>0</v>
      </c>
      <c r="G9" s="150">
        <f ca="1">IFERROR(HLOOKUP($B9,'Tabellarische Darstellung'!$A$234:$Y$305,ROW('Tabellarische Darstellung'!C$305)-ROW('Tabellarische Darstellung'!C$234)+1,FALSE),0)</f>
        <v>0</v>
      </c>
      <c r="H9" s="150">
        <f ca="1">SUMIFS(Einmaleinnahmen!$J$1:$J$71,Einmaleinnahmen!$H$1:$H$71,MwSt.!B9)</f>
        <v>0</v>
      </c>
      <c r="I9" s="151">
        <f t="shared" ca="1" si="3"/>
        <v>4569.1395852487803</v>
      </c>
      <c r="J9" s="152"/>
      <c r="K9" s="153">
        <f t="shared" ca="1" si="4"/>
        <v>42917</v>
      </c>
      <c r="L9" s="150">
        <f t="shared" ca="1" si="5"/>
        <v>4569.1395852487803</v>
      </c>
      <c r="M9" s="150">
        <f t="shared" ca="1" si="6"/>
        <v>7748.6005180389502</v>
      </c>
      <c r="N9" s="150">
        <f t="shared" ca="1" si="1"/>
        <v>11925.395286455903</v>
      </c>
      <c r="O9" s="150">
        <f t="shared" ca="1" si="1"/>
        <v>22639.488368747127</v>
      </c>
      <c r="P9" s="151">
        <f t="shared" ca="1" si="1"/>
        <v>0</v>
      </c>
    </row>
    <row r="10" spans="2:16">
      <c r="B10" s="153">
        <f t="shared" ca="1" si="2"/>
        <v>42948</v>
      </c>
      <c r="C10" s="150">
        <f>Umsatz!C10</f>
        <v>64128.858217470704</v>
      </c>
      <c r="D10" s="150">
        <f t="shared" si="0"/>
        <v>3343.2106179724069</v>
      </c>
      <c r="E10" s="150">
        <f ca="1">IFERROR(HLOOKUP(B10,'Tabellarische Darstellung'!$A$79:$Y$150,ROW('Tabellarische Darstellung'!A$150)-ROW('Tabellarische Darstellung'!A$79)+1,FALSE),0)</f>
        <v>0</v>
      </c>
      <c r="F10" s="150">
        <f ca="1">SUMIFS(Einmalzahlungen!$J$1:$J$71,Einmalzahlungen!$H$1:$H$71,MwSt.!B10)</f>
        <v>0</v>
      </c>
      <c r="G10" s="150">
        <f ca="1">IFERROR(HLOOKUP($B10,'Tabellarische Darstellung'!$A$234:$Y$305,ROW('Tabellarische Darstellung'!C$305)-ROW('Tabellarische Darstellung'!C$234)+1,FALSE),0)</f>
        <v>0</v>
      </c>
      <c r="H10" s="150">
        <f ca="1">SUMIFS(Einmaleinnahmen!$J$1:$J$71,Einmaleinnahmen!$H$1:$H$71,MwSt.!B10)</f>
        <v>0</v>
      </c>
      <c r="I10" s="151">
        <f t="shared" ca="1" si="3"/>
        <v>3343.2106179724069</v>
      </c>
      <c r="J10" s="152"/>
      <c r="K10" s="153">
        <f t="shared" ca="1" si="4"/>
        <v>42948</v>
      </c>
      <c r="L10" s="150">
        <f t="shared" ca="1" si="5"/>
        <v>3343.2106179724069</v>
      </c>
      <c r="M10" s="150">
        <f t="shared" ca="1" si="6"/>
        <v>0</v>
      </c>
      <c r="N10" s="150">
        <f t="shared" ca="1" si="1"/>
        <v>0</v>
      </c>
      <c r="O10" s="150">
        <f t="shared" ca="1" si="1"/>
        <v>0</v>
      </c>
      <c r="P10" s="151">
        <f t="shared" ca="1" si="1"/>
        <v>0</v>
      </c>
    </row>
    <row r="11" spans="2:16">
      <c r="B11" s="153">
        <f t="shared" ca="1" si="2"/>
        <v>42979</v>
      </c>
      <c r="C11" s="150">
        <f>Umsatz!C11</f>
        <v>87765.565485397572</v>
      </c>
      <c r="D11" s="150">
        <f t="shared" si="0"/>
        <v>4575.4560205657508</v>
      </c>
      <c r="E11" s="150">
        <f ca="1">IFERROR(HLOOKUP(B11,'Tabellarische Darstellung'!$A$79:$Y$150,ROW('Tabellarische Darstellung'!A$150)-ROW('Tabellarische Darstellung'!A$79)+1,FALSE),0)</f>
        <v>0</v>
      </c>
      <c r="F11" s="150">
        <f ca="1">SUMIFS(Einmalzahlungen!$J$1:$J$71,Einmalzahlungen!$H$1:$H$71,MwSt.!B11)</f>
        <v>0</v>
      </c>
      <c r="G11" s="150">
        <f ca="1">IFERROR(HLOOKUP($B11,'Tabellarische Darstellung'!$A$234:$Y$305,ROW('Tabellarische Darstellung'!C$305)-ROW('Tabellarische Darstellung'!C$234)+1,FALSE),0)</f>
        <v>0</v>
      </c>
      <c r="H11" s="150">
        <f ca="1">SUMIFS(Einmaleinnahmen!$J$1:$J$71,Einmaleinnahmen!$H$1:$H$71,MwSt.!B11)</f>
        <v>0</v>
      </c>
      <c r="I11" s="151">
        <f t="shared" ca="1" si="3"/>
        <v>4575.4560205657508</v>
      </c>
      <c r="J11" s="152"/>
      <c r="K11" s="153">
        <f t="shared" ca="1" si="4"/>
        <v>42979</v>
      </c>
      <c r="L11" s="150">
        <f t="shared" ca="1" si="5"/>
        <v>4575.4560205657508</v>
      </c>
      <c r="M11" s="150">
        <f t="shared" ca="1" si="6"/>
        <v>7912.3502032211873</v>
      </c>
      <c r="N11" s="150">
        <f t="shared" ca="1" si="1"/>
        <v>0</v>
      </c>
      <c r="O11" s="150">
        <f t="shared" ca="1" si="1"/>
        <v>0</v>
      </c>
      <c r="P11" s="151">
        <f t="shared" ca="1" si="1"/>
        <v>0</v>
      </c>
    </row>
    <row r="12" spans="2:16">
      <c r="B12" s="153">
        <f t="shared" ca="1" si="2"/>
        <v>43009</v>
      </c>
      <c r="C12" s="150">
        <f>Umsatz!C12</f>
        <v>42453.687358516683</v>
      </c>
      <c r="D12" s="150">
        <f t="shared" si="0"/>
        <v>2213.2254073160357</v>
      </c>
      <c r="E12" s="150">
        <f ca="1">IFERROR(HLOOKUP(B12,'Tabellarische Darstellung'!$A$79:$Y$150,ROW('Tabellarische Darstellung'!A$150)-ROW('Tabellarische Darstellung'!A$79)+1,FALSE),0)</f>
        <v>0</v>
      </c>
      <c r="F12" s="150">
        <f ca="1">SUMIFS(Einmalzahlungen!$J$1:$J$71,Einmalzahlungen!$H$1:$H$71,MwSt.!B12)</f>
        <v>0</v>
      </c>
      <c r="G12" s="150">
        <f ca="1">IFERROR(HLOOKUP($B12,'Tabellarische Darstellung'!$A$234:$Y$305,ROW('Tabellarische Darstellung'!C$305)-ROW('Tabellarische Darstellung'!C$234)+1,FALSE),0)</f>
        <v>0</v>
      </c>
      <c r="H12" s="150">
        <f ca="1">SUMIFS(Einmaleinnahmen!$J$1:$J$71,Einmaleinnahmen!$H$1:$H$71,MwSt.!B12)</f>
        <v>0</v>
      </c>
      <c r="I12" s="151">
        <f t="shared" ca="1" si="3"/>
        <v>2213.2254073160357</v>
      </c>
      <c r="J12" s="152"/>
      <c r="K12" s="153">
        <f t="shared" ca="1" si="4"/>
        <v>43009</v>
      </c>
      <c r="L12" s="150">
        <f t="shared" ca="1" si="5"/>
        <v>2213.2254073160357</v>
      </c>
      <c r="M12" s="150">
        <f t="shared" ca="1" si="6"/>
        <v>0</v>
      </c>
      <c r="N12" s="150">
        <f t="shared" ca="1" si="1"/>
        <v>12487.806223786938</v>
      </c>
      <c r="O12" s="150">
        <f t="shared" ca="1" si="1"/>
        <v>0</v>
      </c>
      <c r="P12" s="151">
        <f t="shared" ca="1" si="1"/>
        <v>0</v>
      </c>
    </row>
    <row r="13" spans="2:16">
      <c r="B13" s="153">
        <f t="shared" ca="1" si="2"/>
        <v>43040</v>
      </c>
      <c r="C13" s="150">
        <f>Umsatz!C13</f>
        <v>62793.796441460741</v>
      </c>
      <c r="D13" s="150">
        <f t="shared" si="0"/>
        <v>3273.6102410240201</v>
      </c>
      <c r="E13" s="150">
        <f ca="1">IFERROR(HLOOKUP(B13,'Tabellarische Darstellung'!$A$79:$Y$150,ROW('Tabellarische Darstellung'!A$150)-ROW('Tabellarische Darstellung'!A$79)+1,FALSE),0)</f>
        <v>0</v>
      </c>
      <c r="F13" s="150">
        <f ca="1">SUMIFS(Einmalzahlungen!$J$1:$J$71,Einmalzahlungen!$H$1:$H$71,MwSt.!B13)</f>
        <v>0</v>
      </c>
      <c r="G13" s="150">
        <f ca="1">IFERROR(HLOOKUP($B13,'Tabellarische Darstellung'!$A$234:$Y$305,ROW('Tabellarische Darstellung'!C$305)-ROW('Tabellarische Darstellung'!C$234)+1,FALSE),0)</f>
        <v>0</v>
      </c>
      <c r="H13" s="150">
        <f ca="1">SUMIFS(Einmaleinnahmen!$J$1:$J$71,Einmaleinnahmen!$H$1:$H$71,MwSt.!B13)</f>
        <v>0</v>
      </c>
      <c r="I13" s="151">
        <f t="shared" ca="1" si="3"/>
        <v>3273.6102410240201</v>
      </c>
      <c r="J13" s="152"/>
      <c r="K13" s="153">
        <f t="shared" ca="1" si="4"/>
        <v>43040</v>
      </c>
      <c r="L13" s="150">
        <f t="shared" ca="1" si="5"/>
        <v>3273.6102410240201</v>
      </c>
      <c r="M13" s="150">
        <f t="shared" ca="1" si="6"/>
        <v>6788.6814278817865</v>
      </c>
      <c r="N13" s="150">
        <f t="shared" ca="1" si="1"/>
        <v>0</v>
      </c>
      <c r="O13" s="150">
        <f t="shared" ca="1" si="1"/>
        <v>0</v>
      </c>
      <c r="P13" s="151">
        <f t="shared" ca="1" si="1"/>
        <v>0</v>
      </c>
    </row>
    <row r="14" spans="2:16">
      <c r="B14" s="153">
        <f t="shared" ca="1" si="2"/>
        <v>43070</v>
      </c>
      <c r="C14" s="150">
        <f>Umsatz!C14</f>
        <v>75065.758151611415</v>
      </c>
      <c r="D14" s="150">
        <f t="shared" si="0"/>
        <v>3913.3807567190784</v>
      </c>
      <c r="E14" s="150">
        <f ca="1">IFERROR(HLOOKUP(B14,'Tabellarische Darstellung'!$A$79:$Y$150,ROW('Tabellarische Darstellung'!A$150)-ROW('Tabellarische Darstellung'!A$79)+1,FALSE),0)</f>
        <v>0</v>
      </c>
      <c r="F14" s="150">
        <f ca="1">SUMIFS(Einmalzahlungen!$J$1:$J$71,Einmalzahlungen!$H$1:$H$71,MwSt.!B14)</f>
        <v>0</v>
      </c>
      <c r="G14" s="150">
        <f ca="1">IFERROR(HLOOKUP($B14,'Tabellarische Darstellung'!$A$234:$Y$305,ROW('Tabellarische Darstellung'!C$305)-ROW('Tabellarische Darstellung'!C$234)+1,FALSE),0)</f>
        <v>0</v>
      </c>
      <c r="H14" s="150">
        <f ca="1">SUMIFS(Einmaleinnahmen!$J$1:$J$71,Einmaleinnahmen!$H$1:$H$71,MwSt.!B14)</f>
        <v>0</v>
      </c>
      <c r="I14" s="151">
        <f t="shared" ca="1" si="3"/>
        <v>3913.3807567190784</v>
      </c>
      <c r="J14" s="152"/>
      <c r="K14" s="153">
        <f t="shared" ca="1" si="4"/>
        <v>43070</v>
      </c>
      <c r="L14" s="150">
        <f t="shared" ca="1" si="5"/>
        <v>3913.3807567190784</v>
      </c>
      <c r="M14" s="150">
        <f t="shared" ca="1" si="6"/>
        <v>0</v>
      </c>
      <c r="N14" s="150">
        <f t="shared" ca="1" si="1"/>
        <v>0</v>
      </c>
      <c r="O14" s="150">
        <f t="shared" ca="1" si="1"/>
        <v>0</v>
      </c>
      <c r="P14" s="151">
        <f t="shared" ca="1" si="1"/>
        <v>0</v>
      </c>
    </row>
    <row r="15" spans="2:16">
      <c r="B15" s="153">
        <f t="shared" ca="1" si="2"/>
        <v>43101</v>
      </c>
      <c r="C15" s="150">
        <f>Umsatz!C15</f>
        <v>43457.036422390702</v>
      </c>
      <c r="D15" s="150">
        <f t="shared" si="0"/>
        <v>2265.5327044848232</v>
      </c>
      <c r="E15" s="150">
        <f ca="1">IFERROR(HLOOKUP(B15,'Tabellarische Darstellung'!$A$79:$Y$150,ROW('Tabellarische Darstellung'!A$150)-ROW('Tabellarische Darstellung'!A$79)+1,FALSE),0)</f>
        <v>0</v>
      </c>
      <c r="F15" s="150">
        <f ca="1">SUMIFS(Einmalzahlungen!$J$1:$J$71,Einmalzahlungen!$H$1:$H$71,MwSt.!B15)</f>
        <v>0</v>
      </c>
      <c r="G15" s="150">
        <f ca="1">IFERROR(HLOOKUP($B15,'Tabellarische Darstellung'!$A$234:$Y$305,ROW('Tabellarische Darstellung'!C$305)-ROW('Tabellarische Darstellung'!C$234)+1,FALSE),0)</f>
        <v>0</v>
      </c>
      <c r="H15" s="150">
        <f ca="1">SUMIFS(Einmaleinnahmen!$J$1:$J$71,Einmaleinnahmen!$H$1:$H$71,MwSt.!B15)</f>
        <v>0</v>
      </c>
      <c r="I15" s="151">
        <f t="shared" ca="1" si="3"/>
        <v>2265.5327044848232</v>
      </c>
      <c r="J15" s="152"/>
      <c r="K15" s="153">
        <f t="shared" ca="1" si="4"/>
        <v>43101</v>
      </c>
      <c r="L15" s="150">
        <f t="shared" ca="1" si="5"/>
        <v>2265.5327044848232</v>
      </c>
      <c r="M15" s="150">
        <f t="shared" ca="1" si="6"/>
        <v>7186.990997743098</v>
      </c>
      <c r="N15" s="150">
        <f t="shared" ca="1" si="1"/>
        <v>9400.2164050591346</v>
      </c>
      <c r="O15" s="150">
        <f t="shared" ca="1" si="1"/>
        <v>21888.022628846073</v>
      </c>
      <c r="P15" s="151">
        <f t="shared" ca="1" si="1"/>
        <v>44527.510997593199</v>
      </c>
    </row>
    <row r="16" spans="2:16">
      <c r="B16" s="153">
        <f t="shared" ca="1" si="2"/>
        <v>43132</v>
      </c>
      <c r="C16" s="150">
        <f>Umsatz!C16</f>
        <v>101863.64556282786</v>
      </c>
      <c r="D16" s="150">
        <f t="shared" si="0"/>
        <v>5310.4270198630647</v>
      </c>
      <c r="E16" s="150">
        <f ca="1">IFERROR(HLOOKUP(B16,'Tabellarische Darstellung'!$A$79:$Y$150,ROW('Tabellarische Darstellung'!A$150)-ROW('Tabellarische Darstellung'!A$79)+1,FALSE),0)</f>
        <v>0</v>
      </c>
      <c r="F16" s="150">
        <f ca="1">SUMIFS(Einmalzahlungen!$J$1:$J$71,Einmalzahlungen!$H$1:$H$71,MwSt.!B16)</f>
        <v>0</v>
      </c>
      <c r="G16" s="150">
        <f ca="1">IFERROR(HLOOKUP($B16,'Tabellarische Darstellung'!$A$234:$Y$305,ROW('Tabellarische Darstellung'!C$305)-ROW('Tabellarische Darstellung'!C$234)+1,FALSE),0)</f>
        <v>0</v>
      </c>
      <c r="H16" s="150">
        <f ca="1">SUMIFS(Einmaleinnahmen!$J$1:$J$71,Einmaleinnahmen!$H$1:$H$71,MwSt.!B16)</f>
        <v>0</v>
      </c>
      <c r="I16" s="151">
        <f t="shared" ca="1" si="3"/>
        <v>5310.4270198630647</v>
      </c>
      <c r="J16" s="152"/>
      <c r="K16" s="153">
        <f t="shared" ca="1" si="4"/>
        <v>43132</v>
      </c>
      <c r="L16" s="150">
        <f t="shared" ca="1" si="5"/>
        <v>5310.4270198630647</v>
      </c>
      <c r="M16" s="150">
        <f t="shared" ca="1" si="6"/>
        <v>0</v>
      </c>
      <c r="N16" s="150">
        <f t="shared" ca="1" si="1"/>
        <v>0</v>
      </c>
      <c r="O16" s="150">
        <f t="shared" ca="1" si="1"/>
        <v>0</v>
      </c>
      <c r="P16" s="151">
        <f t="shared" ca="1" si="1"/>
        <v>0</v>
      </c>
    </row>
    <row r="17" spans="2:16">
      <c r="B17" s="153">
        <f t="shared" ca="1" si="2"/>
        <v>43160</v>
      </c>
      <c r="C17" s="150">
        <f>Umsatz!C17</f>
        <v>78842.625956272896</v>
      </c>
      <c r="D17" s="150">
        <f t="shared" si="0"/>
        <v>4110.2790782891079</v>
      </c>
      <c r="E17" s="150">
        <f ca="1">IFERROR(HLOOKUP(B17,'Tabellarische Darstellung'!$A$79:$Y$150,ROW('Tabellarische Darstellung'!A$150)-ROW('Tabellarische Darstellung'!A$79)+1,FALSE),0)</f>
        <v>0</v>
      </c>
      <c r="F17" s="150">
        <f ca="1">SUMIFS(Einmalzahlungen!$J$1:$J$71,Einmalzahlungen!$H$1:$H$71,MwSt.!B17)</f>
        <v>0</v>
      </c>
      <c r="G17" s="150">
        <f ca="1">IFERROR(HLOOKUP($B17,'Tabellarische Darstellung'!$A$234:$Y$305,ROW('Tabellarische Darstellung'!C$305)-ROW('Tabellarische Darstellung'!C$234)+1,FALSE),0)</f>
        <v>0</v>
      </c>
      <c r="H17" s="150">
        <f ca="1">SUMIFS(Einmaleinnahmen!$J$1:$J$71,Einmaleinnahmen!$H$1:$H$71,MwSt.!B17)</f>
        <v>0</v>
      </c>
      <c r="I17" s="151">
        <f t="shared" ca="1" si="3"/>
        <v>4110.2790782891079</v>
      </c>
      <c r="J17" s="152"/>
      <c r="K17" s="153">
        <f t="shared" ca="1" si="4"/>
        <v>43160</v>
      </c>
      <c r="L17" s="150">
        <f t="shared" ca="1" si="5"/>
        <v>4110.2790782891079</v>
      </c>
      <c r="M17" s="150">
        <f t="shared" ca="1" si="6"/>
        <v>7575.9597243478875</v>
      </c>
      <c r="N17" s="150">
        <f t="shared" ca="1" si="1"/>
        <v>0</v>
      </c>
      <c r="O17" s="150">
        <f t="shared" ca="1" si="1"/>
        <v>0</v>
      </c>
      <c r="P17" s="151">
        <f t="shared" ca="1" si="1"/>
        <v>0</v>
      </c>
    </row>
    <row r="18" spans="2:16">
      <c r="B18" s="153">
        <f t="shared" ca="1" si="2"/>
        <v>43191</v>
      </c>
      <c r="C18" s="150">
        <f>Umsatz!C18</f>
        <v>58633.768202868516</v>
      </c>
      <c r="D18" s="150">
        <f t="shared" si="0"/>
        <v>3056.736730955231</v>
      </c>
      <c r="E18" s="150">
        <f ca="1">IFERROR(HLOOKUP(B18,'Tabellarische Darstellung'!$A$79:$Y$150,ROW('Tabellarische Darstellung'!A$150)-ROW('Tabellarische Darstellung'!A$79)+1,FALSE),0)</f>
        <v>0</v>
      </c>
      <c r="F18" s="150">
        <f ca="1">SUMIFS(Einmalzahlungen!$J$1:$J$71,Einmalzahlungen!$H$1:$H$71,MwSt.!B18)</f>
        <v>0</v>
      </c>
      <c r="G18" s="150">
        <f ca="1">IFERROR(HLOOKUP($B18,'Tabellarische Darstellung'!$A$234:$Y$305,ROW('Tabellarische Darstellung'!C$305)-ROW('Tabellarische Darstellung'!C$234)+1,FALSE),0)</f>
        <v>0</v>
      </c>
      <c r="H18" s="150">
        <f ca="1">SUMIFS(Einmaleinnahmen!$J$1:$J$71,Einmaleinnahmen!$H$1:$H$71,MwSt.!B18)</f>
        <v>0</v>
      </c>
      <c r="I18" s="151">
        <f t="shared" ca="1" si="3"/>
        <v>3056.736730955231</v>
      </c>
      <c r="J18" s="152"/>
      <c r="K18" s="153">
        <f t="shared" ca="1" si="4"/>
        <v>43191</v>
      </c>
      <c r="L18" s="150">
        <f t="shared" ca="1" si="5"/>
        <v>3056.736730955231</v>
      </c>
      <c r="M18" s="150">
        <f t="shared" ca="1" si="6"/>
        <v>0</v>
      </c>
      <c r="N18" s="150">
        <f t="shared" ca="1" si="1"/>
        <v>11686.238802636995</v>
      </c>
      <c r="O18" s="150">
        <f t="shared" ca="1" si="1"/>
        <v>0</v>
      </c>
      <c r="P18" s="151">
        <f t="shared" ca="1" si="1"/>
        <v>0</v>
      </c>
    </row>
    <row r="19" spans="2:16">
      <c r="B19" s="153">
        <f t="shared" ca="1" si="2"/>
        <v>43221</v>
      </c>
      <c r="C19" s="150">
        <f>Umsatz!C19</f>
        <v>67214.955902574235</v>
      </c>
      <c r="D19" s="150">
        <f t="shared" si="0"/>
        <v>3504.0972271484202</v>
      </c>
      <c r="E19" s="150">
        <f ca="1">IFERROR(HLOOKUP(B19,'Tabellarische Darstellung'!$A$79:$Y$150,ROW('Tabellarische Darstellung'!A$150)-ROW('Tabellarische Darstellung'!A$79)+1,FALSE),0)</f>
        <v>0</v>
      </c>
      <c r="F19" s="150">
        <f ca="1">SUMIFS(Einmalzahlungen!$J$1:$J$71,Einmalzahlungen!$H$1:$H$71,MwSt.!B19)</f>
        <v>0</v>
      </c>
      <c r="G19" s="150">
        <f ca="1">IFERROR(HLOOKUP($B19,'Tabellarische Darstellung'!$A$234:$Y$305,ROW('Tabellarische Darstellung'!C$305)-ROW('Tabellarische Darstellung'!C$234)+1,FALSE),0)</f>
        <v>0</v>
      </c>
      <c r="H19" s="150">
        <f ca="1">SUMIFS(Einmaleinnahmen!$J$1:$J$71,Einmaleinnahmen!$H$1:$H$71,MwSt.!B19)</f>
        <v>0</v>
      </c>
      <c r="I19" s="151">
        <f t="shared" ca="1" si="3"/>
        <v>3504.0972271484202</v>
      </c>
      <c r="J19" s="152"/>
      <c r="K19" s="153">
        <f t="shared" ca="1" si="4"/>
        <v>43221</v>
      </c>
      <c r="L19" s="150">
        <f t="shared" ca="1" si="5"/>
        <v>3504.0972271484202</v>
      </c>
      <c r="M19" s="150">
        <f t="shared" ca="1" si="6"/>
        <v>7167.0158092443389</v>
      </c>
      <c r="N19" s="150">
        <f t="shared" ca="1" si="6"/>
        <v>0</v>
      </c>
      <c r="O19" s="150">
        <f t="shared" ca="1" si="6"/>
        <v>0</v>
      </c>
      <c r="P19" s="151">
        <f t="shared" ca="1" si="6"/>
        <v>0</v>
      </c>
    </row>
    <row r="20" spans="2:16">
      <c r="B20" s="153">
        <f t="shared" ca="1" si="2"/>
        <v>43252</v>
      </c>
      <c r="C20" s="150">
        <f>Umsatz!C20</f>
        <v>83910.523139042984</v>
      </c>
      <c r="D20" s="150">
        <f t="shared" si="0"/>
        <v>4374.4822489548478</v>
      </c>
      <c r="E20" s="150">
        <f ca="1">IFERROR(HLOOKUP(B20,'Tabellarische Darstellung'!$A$79:$Y$150,ROW('Tabellarische Darstellung'!A$150)-ROW('Tabellarische Darstellung'!A$79)+1,FALSE),0)</f>
        <v>0</v>
      </c>
      <c r="F20" s="150">
        <f ca="1">SUMIFS(Einmalzahlungen!$J$1:$J$71,Einmalzahlungen!$H$1:$H$71,MwSt.!B20)</f>
        <v>0</v>
      </c>
      <c r="G20" s="150">
        <f ca="1">IFERROR(HLOOKUP($B20,'Tabellarische Darstellung'!$A$234:$Y$305,ROW('Tabellarische Darstellung'!C$305)-ROW('Tabellarische Darstellung'!C$234)+1,FALSE),0)</f>
        <v>0</v>
      </c>
      <c r="H20" s="150">
        <f ca="1">SUMIFS(Einmaleinnahmen!$J$1:$J$71,Einmaleinnahmen!$H$1:$H$71,MwSt.!B20)</f>
        <v>0</v>
      </c>
      <c r="I20" s="151">
        <f t="shared" ca="1" si="3"/>
        <v>4374.4822489548478</v>
      </c>
      <c r="J20" s="152"/>
      <c r="K20" s="153">
        <f t="shared" ca="1" si="4"/>
        <v>43252</v>
      </c>
      <c r="L20" s="150">
        <f t="shared" ca="1" si="5"/>
        <v>4374.4822489548478</v>
      </c>
      <c r="M20" s="150">
        <f t="shared" ca="1" si="6"/>
        <v>0</v>
      </c>
      <c r="N20" s="150">
        <f t="shared" ca="1" si="6"/>
        <v>0</v>
      </c>
      <c r="O20" s="150">
        <f t="shared" ca="1" si="6"/>
        <v>0</v>
      </c>
      <c r="P20" s="151">
        <f t="shared" ca="1" si="6"/>
        <v>0</v>
      </c>
    </row>
    <row r="21" spans="2:16">
      <c r="B21" s="153">
        <f t="shared" ca="1" si="2"/>
        <v>43282</v>
      </c>
      <c r="C21" s="150">
        <f>Umsatz!C21</f>
        <v>46319.495906654978</v>
      </c>
      <c r="D21" s="150">
        <f t="shared" si="0"/>
        <v>2414.7604501099754</v>
      </c>
      <c r="E21" s="150">
        <f ca="1">IFERROR(HLOOKUP(B21,'Tabellarische Darstellung'!$A$79:$Y$150,ROW('Tabellarische Darstellung'!A$150)-ROW('Tabellarische Darstellung'!A$79)+1,FALSE),0)</f>
        <v>0</v>
      </c>
      <c r="F21" s="150">
        <f ca="1">SUMIFS(Einmalzahlungen!$J$1:$J$71,Einmalzahlungen!$H$1:$H$71,MwSt.!B21)</f>
        <v>0</v>
      </c>
      <c r="G21" s="150">
        <f ca="1">IFERROR(HLOOKUP($B21,'Tabellarische Darstellung'!$A$234:$Y$305,ROW('Tabellarische Darstellung'!C$305)-ROW('Tabellarische Darstellung'!C$234)+1,FALSE),0)</f>
        <v>0</v>
      </c>
      <c r="H21" s="150">
        <f ca="1">SUMIFS(Einmaleinnahmen!$J$1:$J$71,Einmaleinnahmen!$H$1:$H$71,MwSt.!B21)</f>
        <v>0</v>
      </c>
      <c r="I21" s="151">
        <f t="shared" ca="1" si="3"/>
        <v>2414.7604501099754</v>
      </c>
      <c r="J21" s="152"/>
      <c r="K21" s="153">
        <f t="shared" ca="1" si="4"/>
        <v>43282</v>
      </c>
      <c r="L21" s="150">
        <f t="shared" ca="1" si="5"/>
        <v>2414.7604501099754</v>
      </c>
      <c r="M21" s="150">
        <f t="shared" ca="1" si="6"/>
        <v>7878.5794761032685</v>
      </c>
      <c r="N21" s="150">
        <f t="shared" ca="1" si="6"/>
        <v>10935.316207058499</v>
      </c>
      <c r="O21" s="150">
        <f t="shared" ca="1" si="6"/>
        <v>22621.555009695498</v>
      </c>
      <c r="P21" s="151">
        <f t="shared" ca="1" si="6"/>
        <v>0</v>
      </c>
    </row>
    <row r="22" spans="2:16">
      <c r="B22" s="153">
        <f t="shared" ca="1" si="2"/>
        <v>43313</v>
      </c>
      <c r="C22" s="150">
        <f>Umsatz!C22</f>
        <v>58471.132417768786</v>
      </c>
      <c r="D22" s="150">
        <f t="shared" si="0"/>
        <v>3048.2580881301265</v>
      </c>
      <c r="E22" s="150">
        <f ca="1">IFERROR(HLOOKUP(B22,'Tabellarische Darstellung'!$A$79:$Y$150,ROW('Tabellarische Darstellung'!A$150)-ROW('Tabellarische Darstellung'!A$79)+1,FALSE),0)</f>
        <v>0</v>
      </c>
      <c r="F22" s="150">
        <f ca="1">SUMIFS(Einmalzahlungen!$J$1:$J$71,Einmalzahlungen!$H$1:$H$71,MwSt.!B22)</f>
        <v>0</v>
      </c>
      <c r="G22" s="150">
        <f ca="1">IFERROR(HLOOKUP($B22,'Tabellarische Darstellung'!$A$234:$Y$305,ROW('Tabellarische Darstellung'!C$305)-ROW('Tabellarische Darstellung'!C$234)+1,FALSE),0)</f>
        <v>0</v>
      </c>
      <c r="H22" s="150">
        <f ca="1">SUMIFS(Einmaleinnahmen!$J$1:$J$71,Einmaleinnahmen!$H$1:$H$71,MwSt.!B22)</f>
        <v>0</v>
      </c>
      <c r="I22" s="151">
        <f t="shared" ca="1" si="3"/>
        <v>3048.2580881301265</v>
      </c>
      <c r="J22" s="152"/>
      <c r="K22" s="153">
        <f t="shared" ca="1" si="4"/>
        <v>43313</v>
      </c>
      <c r="L22" s="150">
        <f t="shared" ca="1" si="5"/>
        <v>3048.2580881301265</v>
      </c>
      <c r="M22" s="150">
        <f t="shared" ca="1" si="6"/>
        <v>0</v>
      </c>
      <c r="N22" s="150">
        <f t="shared" ca="1" si="6"/>
        <v>0</v>
      </c>
      <c r="O22" s="150">
        <f t="shared" ca="1" si="6"/>
        <v>0</v>
      </c>
      <c r="P22" s="151">
        <f t="shared" ca="1" si="6"/>
        <v>0</v>
      </c>
    </row>
    <row r="23" spans="2:16">
      <c r="B23" s="153">
        <f t="shared" ca="1" si="2"/>
        <v>43344</v>
      </c>
      <c r="C23" s="150">
        <f>Umsatz!C23</f>
        <v>81506.016653925471</v>
      </c>
      <c r="D23" s="150">
        <f t="shared" si="0"/>
        <v>4249.1288302994326</v>
      </c>
      <c r="E23" s="150">
        <f ca="1">IFERROR(HLOOKUP(B23,'Tabellarische Darstellung'!$A$79:$Y$150,ROW('Tabellarische Darstellung'!A$150)-ROW('Tabellarische Darstellung'!A$79)+1,FALSE),0)</f>
        <v>0</v>
      </c>
      <c r="F23" s="150">
        <f ca="1">SUMIFS(Einmalzahlungen!$J$1:$J$71,Einmalzahlungen!$H$1:$H$71,MwSt.!B23)</f>
        <v>0</v>
      </c>
      <c r="G23" s="150">
        <f ca="1">IFERROR(HLOOKUP($B23,'Tabellarische Darstellung'!$A$234:$Y$305,ROW('Tabellarische Darstellung'!C$305)-ROW('Tabellarische Darstellung'!C$234)+1,FALSE),0)</f>
        <v>0</v>
      </c>
      <c r="H23" s="150">
        <f ca="1">SUMIFS(Einmaleinnahmen!$J$1:$J$71,Einmaleinnahmen!$H$1:$H$71,MwSt.!B23)</f>
        <v>0</v>
      </c>
      <c r="I23" s="151">
        <f t="shared" ca="1" si="3"/>
        <v>4249.1288302994326</v>
      </c>
      <c r="J23" s="152"/>
      <c r="K23" s="153">
        <f t="shared" ca="1" si="4"/>
        <v>43344</v>
      </c>
      <c r="L23" s="150">
        <f t="shared" ca="1" si="5"/>
        <v>4249.1288302994326</v>
      </c>
      <c r="M23" s="150">
        <f t="shared" ca="1" si="6"/>
        <v>5463.0185382401014</v>
      </c>
      <c r="N23" s="150">
        <f t="shared" ca="1" si="6"/>
        <v>0</v>
      </c>
      <c r="O23" s="150">
        <f t="shared" ca="1" si="6"/>
        <v>0</v>
      </c>
      <c r="P23" s="151">
        <f t="shared" ca="1" si="6"/>
        <v>0</v>
      </c>
    </row>
    <row r="24" spans="2:16">
      <c r="B24" s="153">
        <f t="shared" ca="1" si="2"/>
        <v>43374</v>
      </c>
      <c r="C24" s="150">
        <f>Umsatz!C24</f>
        <v>87036.264590304287</v>
      </c>
      <c r="D24" s="150">
        <f t="shared" si="0"/>
        <v>4537.4355947552003</v>
      </c>
      <c r="E24" s="150">
        <f ca="1">IFERROR(HLOOKUP(B24,'Tabellarische Darstellung'!$A$79:$Y$150,ROW('Tabellarische Darstellung'!A$150)-ROW('Tabellarische Darstellung'!A$79)+1,FALSE),0)</f>
        <v>0</v>
      </c>
      <c r="F24" s="150">
        <f ca="1">SUMIFS(Einmalzahlungen!$J$1:$J$71,Einmalzahlungen!$H$1:$H$71,MwSt.!B24)</f>
        <v>0</v>
      </c>
      <c r="G24" s="150">
        <f ca="1">IFERROR(HLOOKUP($B24,'Tabellarische Darstellung'!$A$234:$Y$305,ROW('Tabellarische Darstellung'!C$305)-ROW('Tabellarische Darstellung'!C$234)+1,FALSE),0)</f>
        <v>0</v>
      </c>
      <c r="H24" s="150">
        <f ca="1">SUMIFS(Einmaleinnahmen!$J$1:$J$71,Einmaleinnahmen!$H$1:$H$71,MwSt.!B24)</f>
        <v>0</v>
      </c>
      <c r="I24" s="151">
        <f t="shared" ca="1" si="3"/>
        <v>4537.4355947552003</v>
      </c>
      <c r="J24" s="152"/>
      <c r="K24" s="153">
        <f t="shared" ca="1" si="4"/>
        <v>43374</v>
      </c>
      <c r="L24" s="150">
        <f t="shared" ca="1" si="5"/>
        <v>4537.4355947552003</v>
      </c>
      <c r="M24" s="150">
        <f t="shared" ca="1" si="6"/>
        <v>0</v>
      </c>
      <c r="N24" s="150">
        <f t="shared" ca="1" si="6"/>
        <v>9712.147368539534</v>
      </c>
      <c r="O24" s="150">
        <f t="shared" ca="1" si="6"/>
        <v>0</v>
      </c>
      <c r="P24" s="151">
        <f t="shared" ca="1" si="6"/>
        <v>0</v>
      </c>
    </row>
    <row r="25" spans="2:16">
      <c r="B25" s="153">
        <f t="shared" ca="1" si="2"/>
        <v>43405</v>
      </c>
      <c r="C25" s="150">
        <f>Umsatz!C25</f>
        <v>74784.32339092686</v>
      </c>
      <c r="D25" s="150">
        <f t="shared" si="0"/>
        <v>3898.7088023705951</v>
      </c>
      <c r="E25" s="150">
        <f ca="1">IFERROR(HLOOKUP(B25,'Tabellarische Darstellung'!$A$79:$Y$150,ROW('Tabellarische Darstellung'!A$150)-ROW('Tabellarische Darstellung'!A$79)+1,FALSE),0)</f>
        <v>0</v>
      </c>
      <c r="F25" s="150">
        <f ca="1">SUMIFS(Einmalzahlungen!$J$1:$J$71,Einmalzahlungen!$H$1:$H$71,MwSt.!B25)</f>
        <v>0</v>
      </c>
      <c r="G25" s="150">
        <f ca="1">IFERROR(HLOOKUP($B25,'Tabellarische Darstellung'!$A$234:$Y$305,ROW('Tabellarische Darstellung'!C$305)-ROW('Tabellarische Darstellung'!C$234)+1,FALSE),0)</f>
        <v>0</v>
      </c>
      <c r="H25" s="150">
        <f ca="1">SUMIFS(Einmaleinnahmen!$J$1:$J$71,Einmaleinnahmen!$H$1:$H$71,MwSt.!B25)</f>
        <v>0</v>
      </c>
      <c r="I25" s="151">
        <f t="shared" ca="1" si="3"/>
        <v>3898.7088023705951</v>
      </c>
      <c r="J25" s="152"/>
      <c r="K25" s="153">
        <f t="shared" ca="1" si="4"/>
        <v>43405</v>
      </c>
      <c r="L25" s="150">
        <f t="shared" ca="1" si="5"/>
        <v>3898.7088023705951</v>
      </c>
      <c r="M25" s="150">
        <f t="shared" ca="1" si="6"/>
        <v>8786.564425054632</v>
      </c>
      <c r="N25" s="150">
        <f t="shared" ca="1" si="6"/>
        <v>0</v>
      </c>
      <c r="O25" s="150">
        <f t="shared" ca="1" si="6"/>
        <v>0</v>
      </c>
      <c r="P25" s="151">
        <f t="shared" ca="1" si="6"/>
        <v>0</v>
      </c>
    </row>
    <row r="26" spans="2:16">
      <c r="B26" s="153">
        <f t="shared" ca="1" si="2"/>
        <v>43435</v>
      </c>
      <c r="C26" s="150">
        <f>Umsatz!C26</f>
        <v>96773.45804907383</v>
      </c>
      <c r="D26" s="150">
        <f t="shared" si="0"/>
        <v>5045.0617940275461</v>
      </c>
      <c r="E26" s="150">
        <f ca="1">IFERROR(HLOOKUP(B26,'Tabellarische Darstellung'!$A$79:$Y$150,ROW('Tabellarische Darstellung'!A$150)-ROW('Tabellarische Darstellung'!A$79)+1,FALSE),0)</f>
        <v>0</v>
      </c>
      <c r="F26" s="150">
        <f ca="1">SUMIFS(Einmalzahlungen!$J$1:$J$71,Einmalzahlungen!$H$1:$H$71,MwSt.!B26)</f>
        <v>0</v>
      </c>
      <c r="G26" s="150">
        <f ca="1">IFERROR(HLOOKUP($B26,'Tabellarische Darstellung'!$A$234:$Y$305,ROW('Tabellarische Darstellung'!C$305)-ROW('Tabellarische Darstellung'!C$234)+1,FALSE),0)</f>
        <v>0</v>
      </c>
      <c r="H26" s="150">
        <f ca="1">SUMIFS(Einmaleinnahmen!$J$1:$J$71,Einmaleinnahmen!$H$1:$H$71,MwSt.!B26)</f>
        <v>0</v>
      </c>
      <c r="I26" s="151">
        <f t="shared" ca="1" si="3"/>
        <v>5045.0617940275461</v>
      </c>
      <c r="J26" s="152"/>
      <c r="K26" s="153">
        <f t="shared" ca="1" si="4"/>
        <v>43435</v>
      </c>
      <c r="L26" s="150">
        <f t="shared" ca="1" si="5"/>
        <v>5045.0617940275461</v>
      </c>
      <c r="M26" s="150">
        <f t="shared" ca="1" si="6"/>
        <v>0</v>
      </c>
      <c r="N26" s="150">
        <f t="shared" ca="1" si="6"/>
        <v>0</v>
      </c>
      <c r="O26" s="150">
        <f t="shared" ca="1" si="6"/>
        <v>0</v>
      </c>
      <c r="P26" s="151">
        <f t="shared" ca="1" si="6"/>
        <v>0</v>
      </c>
    </row>
    <row r="27" spans="2:16">
      <c r="B27" s="153">
        <f t="shared" ca="1" si="2"/>
        <v>43466</v>
      </c>
      <c r="C27" s="150">
        <f>Umsatz!C27</f>
        <v>58009.109396975997</v>
      </c>
      <c r="D27" s="150">
        <f t="shared" si="0"/>
        <v>3024.1715799371377</v>
      </c>
      <c r="E27" s="150">
        <f ca="1">IFERROR(HLOOKUP(B27,'Tabellarische Darstellung'!$A$79:$Y$150,ROW('Tabellarische Darstellung'!A$150)-ROW('Tabellarische Darstellung'!A$79)+1,FALSE),0)</f>
        <v>0</v>
      </c>
      <c r="F27" s="150">
        <f ca="1">SUMIFS(Einmalzahlungen!$J$1:$J$71,Einmalzahlungen!$H$1:$H$71,MwSt.!B27)</f>
        <v>0</v>
      </c>
      <c r="G27" s="150">
        <f ca="1">IFERROR(HLOOKUP($B27,'Tabellarische Darstellung'!$A$234:$Y$305,ROW('Tabellarische Darstellung'!C$305)-ROW('Tabellarische Darstellung'!C$234)+1,FALSE),0)</f>
        <v>0</v>
      </c>
      <c r="H27" s="150">
        <f ca="1">SUMIFS(Einmaleinnahmen!$J$1:$J$71,Einmaleinnahmen!$H$1:$H$71,MwSt.!B27)</f>
        <v>0</v>
      </c>
      <c r="I27" s="151">
        <f t="shared" ca="1" si="3"/>
        <v>3024.1715799371377</v>
      </c>
      <c r="J27" s="152"/>
      <c r="K27" s="153">
        <f t="shared" ca="1" si="4"/>
        <v>43466</v>
      </c>
      <c r="L27" s="150">
        <f t="shared" ca="1" si="5"/>
        <v>3024.1715799371377</v>
      </c>
      <c r="M27" s="150">
        <f t="shared" ca="1" si="6"/>
        <v>8943.7705963981407</v>
      </c>
      <c r="N27" s="150">
        <f t="shared" ca="1" si="6"/>
        <v>13481.206191153342</v>
      </c>
      <c r="O27" s="150">
        <f t="shared" ca="1" si="6"/>
        <v>23193.353559692878</v>
      </c>
      <c r="P27" s="151">
        <f t="shared" ca="1" si="6"/>
        <v>45814.908569388375</v>
      </c>
    </row>
    <row r="28" spans="2:16">
      <c r="B28" s="153">
        <f t="shared" ca="1" si="2"/>
        <v>43497</v>
      </c>
      <c r="C28" s="150">
        <f>Umsatz!C28</f>
        <v>62282.10991026667</v>
      </c>
      <c r="D28" s="150">
        <f t="shared" si="0"/>
        <v>3246.9346398717225</v>
      </c>
      <c r="E28" s="150">
        <f ca="1">IFERROR(HLOOKUP(B28,'Tabellarische Darstellung'!$A$79:$Y$150,ROW('Tabellarische Darstellung'!A$150)-ROW('Tabellarische Darstellung'!A$79)+1,FALSE),0)</f>
        <v>0</v>
      </c>
      <c r="F28" s="150">
        <f ca="1">SUMIFS(Einmalzahlungen!$J$1:$J$71,Einmalzahlungen!$H$1:$H$71,MwSt.!B28)</f>
        <v>0</v>
      </c>
      <c r="G28" s="150">
        <f ca="1">IFERROR(HLOOKUP($B28,'Tabellarische Darstellung'!$A$234:$Y$305,ROW('Tabellarische Darstellung'!C$305)-ROW('Tabellarische Darstellung'!C$234)+1,FALSE),0)</f>
        <v>0</v>
      </c>
      <c r="H28" s="150">
        <f ca="1">SUMIFS(Einmaleinnahmen!$J$1:$J$71,Einmaleinnahmen!$H$1:$H$71,MwSt.!B28)</f>
        <v>0</v>
      </c>
      <c r="I28" s="151">
        <f t="shared" ca="1" si="3"/>
        <v>3246.9346398717225</v>
      </c>
      <c r="J28" s="152"/>
      <c r="K28" s="153">
        <f t="shared" ca="1" si="4"/>
        <v>43497</v>
      </c>
      <c r="L28" s="150">
        <f t="shared" ca="1" si="5"/>
        <v>3246.9346398717225</v>
      </c>
      <c r="M28" s="150">
        <f t="shared" ca="1" si="6"/>
        <v>0</v>
      </c>
      <c r="N28" s="150">
        <f t="shared" ca="1" si="6"/>
        <v>0</v>
      </c>
      <c r="O28" s="150">
        <f t="shared" ca="1" si="6"/>
        <v>0</v>
      </c>
      <c r="P28" s="151">
        <f t="shared" ca="1" si="6"/>
        <v>0</v>
      </c>
    </row>
    <row r="29" spans="2:16">
      <c r="B29" s="153">
        <f t="shared" ca="1" si="2"/>
        <v>43525</v>
      </c>
      <c r="C29" s="150">
        <f>Umsatz!C29</f>
        <v>39694.979069270383</v>
      </c>
      <c r="D29" s="150">
        <f t="shared" si="0"/>
        <v>2069.4064917629112</v>
      </c>
      <c r="E29" s="150">
        <f ca="1">IFERROR(HLOOKUP(B29,'Tabellarische Darstellung'!$A$79:$Y$150,ROW('Tabellarische Darstellung'!A$150)-ROW('Tabellarische Darstellung'!A$79)+1,FALSE),0)</f>
        <v>0</v>
      </c>
      <c r="F29" s="150">
        <f ca="1">SUMIFS(Einmalzahlungen!$J$1:$J$71,Einmalzahlungen!$H$1:$H$71,MwSt.!B29)</f>
        <v>0</v>
      </c>
      <c r="G29" s="150">
        <f ca="1">IFERROR(HLOOKUP($B29,'Tabellarische Darstellung'!$A$234:$Y$305,ROW('Tabellarische Darstellung'!C$305)-ROW('Tabellarische Darstellung'!C$234)+1,FALSE),0)</f>
        <v>0</v>
      </c>
      <c r="H29" s="150">
        <f ca="1">SUMIFS(Einmaleinnahmen!$J$1:$J$71,Einmaleinnahmen!$H$1:$H$71,MwSt.!B29)</f>
        <v>0</v>
      </c>
      <c r="I29" s="151">
        <f t="shared" ca="1" si="3"/>
        <v>2069.4064917629112</v>
      </c>
      <c r="J29" s="152"/>
      <c r="K29" s="153">
        <f t="shared" ca="1" si="4"/>
        <v>43525</v>
      </c>
      <c r="L29" s="150">
        <f t="shared" ca="1" si="5"/>
        <v>2069.4064917629112</v>
      </c>
      <c r="M29" s="150">
        <f t="shared" ca="1" si="6"/>
        <v>6271.1062198088603</v>
      </c>
      <c r="N29" s="150">
        <f t="shared" ca="1" si="6"/>
        <v>0</v>
      </c>
      <c r="O29" s="150">
        <f t="shared" ca="1" si="6"/>
        <v>0</v>
      </c>
      <c r="P29" s="151">
        <f t="shared" ca="1" si="6"/>
        <v>0</v>
      </c>
    </row>
    <row r="30" spans="2:16">
      <c r="B30" s="153">
        <f t="shared" ca="1" si="2"/>
        <v>43556</v>
      </c>
      <c r="C30" s="150">
        <f>Umsatz!C30</f>
        <v>56014.340980412875</v>
      </c>
      <c r="D30" s="150">
        <f t="shared" si="0"/>
        <v>2920.1789136708135</v>
      </c>
      <c r="E30" s="150">
        <f ca="1">IFERROR(HLOOKUP(B30,'Tabellarische Darstellung'!$A$79:$Y$150,ROW('Tabellarische Darstellung'!A$150)-ROW('Tabellarische Darstellung'!A$79)+1,FALSE),0)</f>
        <v>0</v>
      </c>
      <c r="F30" s="150">
        <f ca="1">SUMIFS(Einmalzahlungen!$J$1:$J$71,Einmalzahlungen!$H$1:$H$71,MwSt.!B30)</f>
        <v>0</v>
      </c>
      <c r="G30" s="150">
        <f ca="1">IFERROR(HLOOKUP($B30,'Tabellarische Darstellung'!$A$234:$Y$305,ROW('Tabellarische Darstellung'!C$305)-ROW('Tabellarische Darstellung'!C$234)+1,FALSE),0)</f>
        <v>0</v>
      </c>
      <c r="H30" s="150">
        <f ca="1">SUMIFS(Einmaleinnahmen!$J$1:$J$71,Einmaleinnahmen!$H$1:$H$71,MwSt.!B30)</f>
        <v>0</v>
      </c>
      <c r="I30" s="151">
        <f t="shared" ca="1" si="3"/>
        <v>2920.1789136708135</v>
      </c>
      <c r="J30" s="152"/>
      <c r="K30" s="153">
        <f t="shared" ca="1" si="4"/>
        <v>43556</v>
      </c>
      <c r="L30" s="150">
        <f t="shared" ca="1" si="5"/>
        <v>2920.1789136708135</v>
      </c>
      <c r="M30" s="150">
        <f t="shared" ca="1" si="6"/>
        <v>0</v>
      </c>
      <c r="N30" s="150">
        <f t="shared" ca="1" si="6"/>
        <v>8340.5127115717714</v>
      </c>
      <c r="O30" s="150">
        <f t="shared" ca="1" si="6"/>
        <v>0</v>
      </c>
      <c r="P30" s="151">
        <f t="shared" ca="1" si="6"/>
        <v>0</v>
      </c>
    </row>
    <row r="31" spans="2:16">
      <c r="B31" s="153">
        <f t="shared" ca="1" si="2"/>
        <v>43586</v>
      </c>
      <c r="C31" s="150">
        <f>Umsatz!C31</f>
        <v>85916.976436525161</v>
      </c>
      <c r="D31" s="150">
        <f t="shared" si="0"/>
        <v>4479.0840796292741</v>
      </c>
      <c r="E31" s="150">
        <f ca="1">IFERROR(HLOOKUP(B31,'Tabellarische Darstellung'!$A$79:$Y$150,ROW('Tabellarische Darstellung'!A$150)-ROW('Tabellarische Darstellung'!A$79)+1,FALSE),0)</f>
        <v>0</v>
      </c>
      <c r="F31" s="150">
        <f ca="1">SUMIFS(Einmalzahlungen!$J$1:$J$71,Einmalzahlungen!$H$1:$H$71,MwSt.!B31)</f>
        <v>0</v>
      </c>
      <c r="G31" s="150">
        <f ca="1">IFERROR(HLOOKUP($B31,'Tabellarische Darstellung'!$A$234:$Y$305,ROW('Tabellarische Darstellung'!C$305)-ROW('Tabellarische Darstellung'!C$234)+1,FALSE),0)</f>
        <v>0</v>
      </c>
      <c r="H31" s="150">
        <f ca="1">SUMIFS(Einmaleinnahmen!$J$1:$J$71,Einmaleinnahmen!$H$1:$H$71,MwSt.!B31)</f>
        <v>0</v>
      </c>
      <c r="I31" s="151">
        <f t="shared" ca="1" si="3"/>
        <v>4479.0840796292741</v>
      </c>
      <c r="J31" s="152"/>
      <c r="K31" s="153">
        <f t="shared" ca="1" si="4"/>
        <v>43586</v>
      </c>
      <c r="L31" s="150">
        <f t="shared" ca="1" si="5"/>
        <v>4479.0840796292741</v>
      </c>
      <c r="M31" s="150">
        <f t="shared" ca="1" si="6"/>
        <v>4989.5854054337251</v>
      </c>
      <c r="N31" s="150">
        <f t="shared" ca="1" si="6"/>
        <v>0</v>
      </c>
      <c r="O31" s="150">
        <f t="shared" ca="1" si="6"/>
        <v>0</v>
      </c>
      <c r="P31" s="151">
        <f t="shared" ca="1" si="6"/>
        <v>0</v>
      </c>
    </row>
    <row r="32" spans="2:16">
      <c r="B32" s="153">
        <f t="shared" ca="1" si="2"/>
        <v>43617</v>
      </c>
      <c r="C32" s="150">
        <f>Umsatz!C32</f>
        <v>46092.595908419913</v>
      </c>
      <c r="D32" s="150">
        <f t="shared" si="0"/>
        <v>2402.9315402493799</v>
      </c>
      <c r="E32" s="150">
        <f ca="1">IFERROR(HLOOKUP(B32,'Tabellarische Darstellung'!$A$79:$Y$150,ROW('Tabellarische Darstellung'!A$150)-ROW('Tabellarische Darstellung'!A$79)+1,FALSE),0)</f>
        <v>0</v>
      </c>
      <c r="F32" s="150">
        <f ca="1">SUMIFS(Einmalzahlungen!$J$1:$J$71,Einmalzahlungen!$H$1:$H$71,MwSt.!B32)</f>
        <v>0</v>
      </c>
      <c r="G32" s="150">
        <f ca="1">IFERROR(HLOOKUP($B32,'Tabellarische Darstellung'!$A$234:$Y$305,ROW('Tabellarische Darstellung'!C$305)-ROW('Tabellarische Darstellung'!C$234)+1,FALSE),0)</f>
        <v>0</v>
      </c>
      <c r="H32" s="150">
        <f ca="1">SUMIFS(Einmaleinnahmen!$J$1:$J$71,Einmaleinnahmen!$H$1:$H$71,MwSt.!B32)</f>
        <v>0</v>
      </c>
      <c r="I32" s="151">
        <f t="shared" ca="1" si="3"/>
        <v>2402.9315402493799</v>
      </c>
      <c r="J32" s="152"/>
      <c r="K32" s="153">
        <f t="shared" ca="1" si="4"/>
        <v>43617</v>
      </c>
      <c r="L32" s="150">
        <f t="shared" ca="1" si="5"/>
        <v>2402.9315402493799</v>
      </c>
      <c r="M32" s="150">
        <f t="shared" ca="1" si="6"/>
        <v>0</v>
      </c>
      <c r="N32" s="150">
        <f t="shared" ca="1" si="6"/>
        <v>0</v>
      </c>
      <c r="O32" s="150">
        <f t="shared" ca="1" si="6"/>
        <v>0</v>
      </c>
      <c r="P32" s="151">
        <f t="shared" ca="1" si="6"/>
        <v>0</v>
      </c>
    </row>
    <row r="33" spans="2:16">
      <c r="B33" s="153">
        <f t="shared" ca="1" si="2"/>
        <v>43647</v>
      </c>
      <c r="C33" s="150">
        <f>Umsatz!C33</f>
        <v>75252.579430964572</v>
      </c>
      <c r="D33" s="150">
        <f t="shared" si="0"/>
        <v>3923.1202546948357</v>
      </c>
      <c r="E33" s="150">
        <f ca="1">IFERROR(HLOOKUP(B33,'Tabellarische Darstellung'!$A$79:$Y$150,ROW('Tabellarische Darstellung'!A$150)-ROW('Tabellarische Darstellung'!A$79)+1,FALSE),0)</f>
        <v>0</v>
      </c>
      <c r="F33" s="150">
        <f ca="1">SUMIFS(Einmalzahlungen!$J$1:$J$71,Einmalzahlungen!$H$1:$H$71,MwSt.!B33)</f>
        <v>0</v>
      </c>
      <c r="G33" s="150">
        <f ca="1">IFERROR(HLOOKUP($B33,'Tabellarische Darstellung'!$A$234:$Y$305,ROW('Tabellarische Darstellung'!C$305)-ROW('Tabellarische Darstellung'!C$234)+1,FALSE),0)</f>
        <v>0</v>
      </c>
      <c r="H33" s="150">
        <f ca="1">SUMIFS(Einmaleinnahmen!$J$1:$J$71,Einmaleinnahmen!$H$1:$H$71,MwSt.!B33)</f>
        <v>0</v>
      </c>
      <c r="I33" s="151">
        <f t="shared" ca="1" si="3"/>
        <v>3923.1202546948357</v>
      </c>
      <c r="J33" s="152"/>
      <c r="K33" s="153">
        <f t="shared" ca="1" si="4"/>
        <v>43647</v>
      </c>
      <c r="L33" s="150">
        <f t="shared" ca="1" si="5"/>
        <v>3923.1202546948357</v>
      </c>
      <c r="M33" s="150">
        <f t="shared" ca="1" si="6"/>
        <v>6882.0156198786535</v>
      </c>
      <c r="N33" s="150">
        <f t="shared" ca="1" si="6"/>
        <v>9802.1945335494675</v>
      </c>
      <c r="O33" s="150">
        <f t="shared" ca="1" si="6"/>
        <v>18142.707245121241</v>
      </c>
      <c r="P33" s="151">
        <f t="shared" ca="1" si="6"/>
        <v>0</v>
      </c>
    </row>
    <row r="34" spans="2:16">
      <c r="B34" s="153">
        <f t="shared" ca="1" si="2"/>
        <v>43678</v>
      </c>
      <c r="C34" s="150">
        <f>Umsatz!C34</f>
        <v>80049.747938752815</v>
      </c>
      <c r="D34" s="150">
        <f t="shared" si="0"/>
        <v>4173.2096081814261</v>
      </c>
      <c r="E34" s="150">
        <f ca="1">IFERROR(HLOOKUP(B34,'Tabellarische Darstellung'!$A$79:$Y$150,ROW('Tabellarische Darstellung'!A$150)-ROW('Tabellarische Darstellung'!A$79)+1,FALSE),0)</f>
        <v>0</v>
      </c>
      <c r="F34" s="150">
        <f ca="1">SUMIFS(Einmalzahlungen!$J$1:$J$71,Einmalzahlungen!$H$1:$H$71,MwSt.!B34)</f>
        <v>0</v>
      </c>
      <c r="G34" s="150">
        <f ca="1">IFERROR(HLOOKUP($B34,'Tabellarische Darstellung'!$A$234:$Y$305,ROW('Tabellarische Darstellung'!C$305)-ROW('Tabellarische Darstellung'!C$234)+1,FALSE),0)</f>
        <v>0</v>
      </c>
      <c r="H34" s="150">
        <f ca="1">SUMIFS(Einmaleinnahmen!$J$1:$J$71,Einmaleinnahmen!$H$1:$H$71,MwSt.!B34)</f>
        <v>0</v>
      </c>
      <c r="I34" s="151">
        <f t="shared" ca="1" si="3"/>
        <v>4173.2096081814261</v>
      </c>
      <c r="J34" s="152"/>
      <c r="K34" s="153">
        <f t="shared" ca="1" si="4"/>
        <v>43678</v>
      </c>
      <c r="L34" s="150">
        <f t="shared" ca="1" si="5"/>
        <v>4173.2096081814261</v>
      </c>
      <c r="M34" s="150">
        <f t="shared" ca="1" si="6"/>
        <v>0</v>
      </c>
      <c r="N34" s="150">
        <f t="shared" ca="1" si="6"/>
        <v>0</v>
      </c>
      <c r="O34" s="150">
        <f t="shared" ca="1" si="6"/>
        <v>0</v>
      </c>
      <c r="P34" s="151">
        <f t="shared" ca="1" si="6"/>
        <v>0</v>
      </c>
    </row>
    <row r="35" spans="2:16">
      <c r="B35" s="153">
        <f t="shared" ca="1" si="2"/>
        <v>43709</v>
      </c>
      <c r="C35" s="150">
        <f>Umsatz!C35</f>
        <v>80607.543335788927</v>
      </c>
      <c r="D35" s="150">
        <f t="shared" ref="D35:D66" si="7">IFERROR(C35/(1+VAT_RATE)*VAT_RATE,"")</f>
        <v>4202.2889890695651</v>
      </c>
      <c r="E35" s="150">
        <f ca="1">IFERROR(HLOOKUP(B35,'Tabellarische Darstellung'!$A$79:$Y$150,ROW('Tabellarische Darstellung'!A$150)-ROW('Tabellarische Darstellung'!A$79)+1,FALSE),0)</f>
        <v>0</v>
      </c>
      <c r="F35" s="150">
        <f ca="1">SUMIFS(Einmalzahlungen!$J$1:$J$71,Einmalzahlungen!$H$1:$H$71,MwSt.!B35)</f>
        <v>0</v>
      </c>
      <c r="G35" s="150">
        <f ca="1">IFERROR(HLOOKUP($B35,'Tabellarische Darstellung'!$A$234:$Y$305,ROW('Tabellarische Darstellung'!C$305)-ROW('Tabellarische Darstellung'!C$234)+1,FALSE),0)</f>
        <v>0</v>
      </c>
      <c r="H35" s="150">
        <f ca="1">SUMIFS(Einmaleinnahmen!$J$1:$J$71,Einmaleinnahmen!$H$1:$H$71,MwSt.!B35)</f>
        <v>0</v>
      </c>
      <c r="I35" s="151">
        <f t="shared" ca="1" si="3"/>
        <v>4202.2889890695651</v>
      </c>
      <c r="J35" s="152"/>
      <c r="K35" s="153">
        <f t="shared" ca="1" si="4"/>
        <v>43709</v>
      </c>
      <c r="L35" s="150">
        <f t="shared" ca="1" si="5"/>
        <v>4202.2889890695651</v>
      </c>
      <c r="M35" s="150">
        <f t="shared" ca="1" si="6"/>
        <v>8096.3298628762623</v>
      </c>
      <c r="N35" s="150">
        <f t="shared" ca="1" si="6"/>
        <v>0</v>
      </c>
      <c r="O35" s="150">
        <f t="shared" ca="1" si="6"/>
        <v>0</v>
      </c>
      <c r="P35" s="151">
        <f t="shared" ca="1" si="6"/>
        <v>0</v>
      </c>
    </row>
    <row r="36" spans="2:16">
      <c r="B36" s="153">
        <f t="shared" ca="1" si="2"/>
        <v>43739</v>
      </c>
      <c r="C36" s="150">
        <f>Umsatz!C36</f>
        <v>81914.532873085511</v>
      </c>
      <c r="D36" s="150">
        <f t="shared" si="7"/>
        <v>4270.4258843788657</v>
      </c>
      <c r="E36" s="150">
        <f ca="1">IFERROR(HLOOKUP(B36,'Tabellarische Darstellung'!$A$79:$Y$150,ROW('Tabellarische Darstellung'!A$150)-ROW('Tabellarische Darstellung'!A$79)+1,FALSE),0)</f>
        <v>0</v>
      </c>
      <c r="F36" s="150">
        <f ca="1">SUMIFS(Einmalzahlungen!$J$1:$J$71,Einmalzahlungen!$H$1:$H$71,MwSt.!B36)</f>
        <v>0</v>
      </c>
      <c r="G36" s="150">
        <f ca="1">IFERROR(HLOOKUP($B36,'Tabellarische Darstellung'!$A$234:$Y$305,ROW('Tabellarische Darstellung'!C$305)-ROW('Tabellarische Darstellung'!C$234)+1,FALSE),0)</f>
        <v>0</v>
      </c>
      <c r="H36" s="150">
        <f ca="1">SUMIFS(Einmaleinnahmen!$J$1:$J$71,Einmaleinnahmen!$H$1:$H$71,MwSt.!B36)</f>
        <v>0</v>
      </c>
      <c r="I36" s="151">
        <f t="shared" ca="1" si="3"/>
        <v>4270.4258843788657</v>
      </c>
      <c r="J36" s="152"/>
      <c r="K36" s="153">
        <f t="shared" ca="1" si="4"/>
        <v>43739</v>
      </c>
      <c r="L36" s="150">
        <f t="shared" ca="1" si="5"/>
        <v>4270.4258843788657</v>
      </c>
      <c r="M36" s="150">
        <f t="shared" ref="M36:P74" ca="1" si="8">IF(ROW()-1&gt;M$1,IF(MOD(MONTH($K36),M$1)=1,SUM(OFFSET($L36,-M$1,0,M$1)),0),0)</f>
        <v>0</v>
      </c>
      <c r="N36" s="150">
        <f t="shared" ca="1" si="8"/>
        <v>12298.618851945826</v>
      </c>
      <c r="O36" s="150">
        <f t="shared" ca="1" si="8"/>
        <v>0</v>
      </c>
      <c r="P36" s="151">
        <f t="shared" ca="1" si="8"/>
        <v>0</v>
      </c>
    </row>
    <row r="37" spans="2:16">
      <c r="B37" s="153">
        <f t="shared" ca="1" si="2"/>
        <v>43770</v>
      </c>
      <c r="C37" s="150">
        <f>Umsatz!C37</f>
        <v>89712.155699306764</v>
      </c>
      <c r="D37" s="150">
        <f t="shared" si="7"/>
        <v>4676.9370269780775</v>
      </c>
      <c r="E37" s="150">
        <f ca="1">IFERROR(HLOOKUP(B37,'Tabellarische Darstellung'!$A$79:$Y$150,ROW('Tabellarische Darstellung'!A$150)-ROW('Tabellarische Darstellung'!A$79)+1,FALSE),0)</f>
        <v>0</v>
      </c>
      <c r="F37" s="150">
        <f ca="1">SUMIFS(Einmalzahlungen!$J$1:$J$71,Einmalzahlungen!$H$1:$H$71,MwSt.!B37)</f>
        <v>0</v>
      </c>
      <c r="G37" s="150">
        <f ca="1">IFERROR(HLOOKUP($B37,'Tabellarische Darstellung'!$A$234:$Y$305,ROW('Tabellarische Darstellung'!C$305)-ROW('Tabellarische Darstellung'!C$234)+1,FALSE),0)</f>
        <v>0</v>
      </c>
      <c r="H37" s="150">
        <f ca="1">SUMIFS(Einmaleinnahmen!$J$1:$J$71,Einmaleinnahmen!$H$1:$H$71,MwSt.!B37)</f>
        <v>0</v>
      </c>
      <c r="I37" s="151">
        <f t="shared" ca="1" si="3"/>
        <v>4676.9370269780775</v>
      </c>
      <c r="J37" s="152"/>
      <c r="K37" s="153">
        <f t="shared" ca="1" si="4"/>
        <v>43770</v>
      </c>
      <c r="L37" s="150">
        <f t="shared" ca="1" si="5"/>
        <v>4676.9370269780775</v>
      </c>
      <c r="M37" s="150">
        <f t="shared" ca="1" si="8"/>
        <v>8472.7148734484308</v>
      </c>
      <c r="N37" s="150">
        <f t="shared" ca="1" si="8"/>
        <v>0</v>
      </c>
      <c r="O37" s="150">
        <f t="shared" ca="1" si="8"/>
        <v>0</v>
      </c>
      <c r="P37" s="151">
        <f t="shared" ca="1" si="8"/>
        <v>0</v>
      </c>
    </row>
    <row r="38" spans="2:16">
      <c r="B38" s="153">
        <f t="shared" ca="1" si="2"/>
        <v>43800</v>
      </c>
      <c r="C38" s="150">
        <f>Umsatz!C38</f>
        <v>38724.417514850844</v>
      </c>
      <c r="D38" s="150">
        <f t="shared" si="7"/>
        <v>2018.8084960348781</v>
      </c>
      <c r="E38" s="150">
        <f ca="1">IFERROR(HLOOKUP(B38,'Tabellarische Darstellung'!$A$79:$Y$150,ROW('Tabellarische Darstellung'!A$150)-ROW('Tabellarische Darstellung'!A$79)+1,FALSE),0)</f>
        <v>0</v>
      </c>
      <c r="F38" s="150">
        <f ca="1">SUMIFS(Einmalzahlungen!$J$1:$J$71,Einmalzahlungen!$H$1:$H$71,MwSt.!B38)</f>
        <v>0</v>
      </c>
      <c r="G38" s="150">
        <f ca="1">IFERROR(HLOOKUP($B38,'Tabellarische Darstellung'!$A$234:$Y$305,ROW('Tabellarische Darstellung'!C$305)-ROW('Tabellarische Darstellung'!C$234)+1,FALSE),0)</f>
        <v>0</v>
      </c>
      <c r="H38" s="150">
        <f ca="1">SUMIFS(Einmaleinnahmen!$J$1:$J$71,Einmaleinnahmen!$H$1:$H$71,MwSt.!B38)</f>
        <v>0</v>
      </c>
      <c r="I38" s="151">
        <f t="shared" ca="1" si="3"/>
        <v>2018.8084960348781</v>
      </c>
      <c r="J38" s="152"/>
      <c r="K38" s="153">
        <f t="shared" ca="1" si="4"/>
        <v>43800</v>
      </c>
      <c r="L38" s="150">
        <f t="shared" ca="1" si="5"/>
        <v>2018.8084960348781</v>
      </c>
      <c r="M38" s="150">
        <f t="shared" ca="1" si="8"/>
        <v>0</v>
      </c>
      <c r="N38" s="150">
        <f t="shared" ca="1" si="8"/>
        <v>0</v>
      </c>
      <c r="O38" s="150">
        <f t="shared" ca="1" si="8"/>
        <v>0</v>
      </c>
      <c r="P38" s="151">
        <f t="shared" ca="1" si="8"/>
        <v>0</v>
      </c>
    </row>
    <row r="39" spans="2:16">
      <c r="B39" s="153">
        <f t="shared" ca="1" si="2"/>
        <v>43831</v>
      </c>
      <c r="C39" s="150">
        <f>Umsatz!C39</f>
        <v>92238.73143268931</v>
      </c>
      <c r="D39" s="150">
        <f t="shared" si="7"/>
        <v>4808.6542453060783</v>
      </c>
      <c r="E39" s="150">
        <f ca="1">IFERROR(HLOOKUP(B39,'Tabellarische Darstellung'!$A$79:$Y$150,ROW('Tabellarische Darstellung'!A$150)-ROW('Tabellarische Darstellung'!A$79)+1,FALSE),0)</f>
        <v>0</v>
      </c>
      <c r="F39" s="150">
        <f ca="1">SUMIFS(Einmalzahlungen!$J$1:$J$71,Einmalzahlungen!$H$1:$H$71,MwSt.!B39)</f>
        <v>0</v>
      </c>
      <c r="G39" s="150">
        <f ca="1">IFERROR(HLOOKUP($B39,'Tabellarische Darstellung'!$A$234:$Y$305,ROW('Tabellarische Darstellung'!C$305)-ROW('Tabellarische Darstellung'!C$234)+1,FALSE),0)</f>
        <v>0</v>
      </c>
      <c r="H39" s="150">
        <f ca="1">SUMIFS(Einmaleinnahmen!$J$1:$J$71,Einmaleinnahmen!$H$1:$H$71,MwSt.!B39)</f>
        <v>0</v>
      </c>
      <c r="I39" s="151">
        <f t="shared" ca="1" si="3"/>
        <v>4808.6542453060783</v>
      </c>
      <c r="J39" s="152"/>
      <c r="K39" s="153">
        <f t="shared" ca="1" si="4"/>
        <v>43831</v>
      </c>
      <c r="L39" s="150">
        <f t="shared" ca="1" si="5"/>
        <v>4808.6542453060783</v>
      </c>
      <c r="M39" s="150">
        <f t="shared" ca="1" si="8"/>
        <v>6695.7455230129553</v>
      </c>
      <c r="N39" s="150">
        <f t="shared" ca="1" si="8"/>
        <v>10966.171407391823</v>
      </c>
      <c r="O39" s="150">
        <f t="shared" ca="1" si="8"/>
        <v>23264.790259337649</v>
      </c>
      <c r="P39" s="151">
        <f t="shared" ca="1" si="8"/>
        <v>41407.497504458894</v>
      </c>
    </row>
    <row r="40" spans="2:16">
      <c r="B40" s="153">
        <f t="shared" ca="1" si="2"/>
        <v>43862</v>
      </c>
      <c r="C40" s="150">
        <f>Umsatz!C40</f>
        <v>67947.955536246795</v>
      </c>
      <c r="D40" s="150">
        <f t="shared" si="7"/>
        <v>3542.310478192961</v>
      </c>
      <c r="E40" s="150">
        <f ca="1">IFERROR(HLOOKUP(B40,'Tabellarische Darstellung'!$A$79:$Y$150,ROW('Tabellarische Darstellung'!A$150)-ROW('Tabellarische Darstellung'!A$79)+1,FALSE),0)</f>
        <v>0</v>
      </c>
      <c r="F40" s="150">
        <f ca="1">SUMIFS(Einmalzahlungen!$J$1:$J$71,Einmalzahlungen!$H$1:$H$71,MwSt.!B40)</f>
        <v>0</v>
      </c>
      <c r="G40" s="150">
        <f ca="1">IFERROR(HLOOKUP($B40,'Tabellarische Darstellung'!$A$234:$Y$305,ROW('Tabellarische Darstellung'!C$305)-ROW('Tabellarische Darstellung'!C$234)+1,FALSE),0)</f>
        <v>0</v>
      </c>
      <c r="H40" s="150">
        <f ca="1">SUMIFS(Einmaleinnahmen!$J$1:$J$71,Einmaleinnahmen!$H$1:$H$71,MwSt.!B40)</f>
        <v>0</v>
      </c>
      <c r="I40" s="151">
        <f t="shared" ca="1" si="3"/>
        <v>3542.310478192961</v>
      </c>
      <c r="J40" s="152"/>
      <c r="K40" s="153">
        <f t="shared" ca="1" si="4"/>
        <v>43862</v>
      </c>
      <c r="L40" s="150">
        <f t="shared" ca="1" si="5"/>
        <v>3542.310478192961</v>
      </c>
      <c r="M40" s="150">
        <f t="shared" ca="1" si="8"/>
        <v>0</v>
      </c>
      <c r="N40" s="150">
        <f t="shared" ca="1" si="8"/>
        <v>0</v>
      </c>
      <c r="O40" s="150">
        <f t="shared" ca="1" si="8"/>
        <v>0</v>
      </c>
      <c r="P40" s="151">
        <f t="shared" ca="1" si="8"/>
        <v>0</v>
      </c>
    </row>
    <row r="41" spans="2:16">
      <c r="B41" s="153">
        <f t="shared" ca="1" si="2"/>
        <v>43891</v>
      </c>
      <c r="C41" s="150">
        <f>Umsatz!C41</f>
        <v>92238.73143268931</v>
      </c>
      <c r="D41" s="150">
        <f t="shared" si="7"/>
        <v>4808.6542453060783</v>
      </c>
      <c r="E41" s="150">
        <f ca="1">IFERROR(HLOOKUP(B41,'Tabellarische Darstellung'!$A$79:$Y$150,ROW('Tabellarische Darstellung'!A$150)-ROW('Tabellarische Darstellung'!A$79)+1,FALSE),0)</f>
        <v>0</v>
      </c>
      <c r="F41" s="150">
        <f ca="1">SUMIFS(Einmalzahlungen!$J$1:$J$71,Einmalzahlungen!$H$1:$H$71,MwSt.!B41)</f>
        <v>0</v>
      </c>
      <c r="G41" s="150">
        <f ca="1">IFERROR(HLOOKUP($B41,'Tabellarische Darstellung'!$A$234:$Y$305,ROW('Tabellarische Darstellung'!C$305)-ROW('Tabellarische Darstellung'!C$234)+1,FALSE),0)</f>
        <v>0</v>
      </c>
      <c r="H41" s="150">
        <f ca="1">SUMIFS(Einmaleinnahmen!$J$1:$J$71,Einmaleinnahmen!$H$1:$H$71,MwSt.!B41)</f>
        <v>0</v>
      </c>
      <c r="I41" s="151">
        <f t="shared" ca="1" si="3"/>
        <v>4808.6542453060783</v>
      </c>
      <c r="J41" s="152"/>
      <c r="K41" s="153">
        <f t="shared" ca="1" si="4"/>
        <v>43891</v>
      </c>
      <c r="L41" s="150">
        <f t="shared" ca="1" si="5"/>
        <v>4808.6542453060783</v>
      </c>
      <c r="M41" s="150">
        <f t="shared" ca="1" si="8"/>
        <v>8350.9647234990389</v>
      </c>
      <c r="N41" s="150">
        <f t="shared" ca="1" si="8"/>
        <v>0</v>
      </c>
      <c r="O41" s="150">
        <f t="shared" ca="1" si="8"/>
        <v>0</v>
      </c>
      <c r="P41" s="151">
        <f t="shared" ca="1" si="8"/>
        <v>0</v>
      </c>
    </row>
    <row r="42" spans="2:16">
      <c r="B42" s="153">
        <f t="shared" ca="1" si="2"/>
        <v>43922</v>
      </c>
      <c r="C42" s="150">
        <f>Umsatz!C42</f>
        <v>67947.955536246795</v>
      </c>
      <c r="D42" s="150">
        <f t="shared" si="7"/>
        <v>3542.310478192961</v>
      </c>
      <c r="E42" s="150">
        <f ca="1">IFERROR(HLOOKUP(B42,'Tabellarische Darstellung'!$A$79:$Y$150,ROW('Tabellarische Darstellung'!A$150)-ROW('Tabellarische Darstellung'!A$79)+1,FALSE),0)</f>
        <v>0</v>
      </c>
      <c r="F42" s="150">
        <f ca="1">SUMIFS(Einmalzahlungen!$J$1:$J$71,Einmalzahlungen!$H$1:$H$71,MwSt.!B42)</f>
        <v>0</v>
      </c>
      <c r="G42" s="150">
        <f ca="1">IFERROR(HLOOKUP($B42,'Tabellarische Darstellung'!$A$234:$Y$305,ROW('Tabellarische Darstellung'!C$305)-ROW('Tabellarische Darstellung'!C$234)+1,FALSE),0)</f>
        <v>0</v>
      </c>
      <c r="H42" s="150">
        <f ca="1">SUMIFS(Einmaleinnahmen!$J$1:$J$71,Einmaleinnahmen!$H$1:$H$71,MwSt.!B42)</f>
        <v>0</v>
      </c>
      <c r="I42" s="151">
        <f t="shared" ca="1" si="3"/>
        <v>3542.310478192961</v>
      </c>
      <c r="J42" s="152"/>
      <c r="K42" s="153">
        <f t="shared" ca="1" si="4"/>
        <v>43922</v>
      </c>
      <c r="L42" s="150">
        <f t="shared" ca="1" si="5"/>
        <v>3542.310478192961</v>
      </c>
      <c r="M42" s="150">
        <f t="shared" ca="1" si="8"/>
        <v>0</v>
      </c>
      <c r="N42" s="150">
        <f t="shared" ca="1" si="8"/>
        <v>13159.618968805116</v>
      </c>
      <c r="O42" s="150">
        <f t="shared" ca="1" si="8"/>
        <v>0</v>
      </c>
      <c r="P42" s="151">
        <f t="shared" ca="1" si="8"/>
        <v>0</v>
      </c>
    </row>
    <row r="43" spans="2:16">
      <c r="B43" s="153">
        <f t="shared" ca="1" si="2"/>
        <v>43952</v>
      </c>
      <c r="C43" s="150">
        <f>Umsatz!C43</f>
        <v>76031.386250995143</v>
      </c>
      <c r="D43" s="150">
        <f t="shared" si="7"/>
        <v>3963.7215581087517</v>
      </c>
      <c r="E43" s="150">
        <f ca="1">IFERROR(HLOOKUP(B43,'Tabellarische Darstellung'!$A$79:$Y$150,ROW('Tabellarische Darstellung'!A$150)-ROW('Tabellarische Darstellung'!A$79)+1,FALSE),0)</f>
        <v>0</v>
      </c>
      <c r="F43" s="150">
        <f ca="1">SUMIFS(Einmalzahlungen!$J$1:$J$71,Einmalzahlungen!$H$1:$H$71,MwSt.!B43)</f>
        <v>0</v>
      </c>
      <c r="G43" s="150">
        <f ca="1">IFERROR(HLOOKUP($B43,'Tabellarische Darstellung'!$A$234:$Y$305,ROW('Tabellarische Darstellung'!C$305)-ROW('Tabellarische Darstellung'!C$234)+1,FALSE),0)</f>
        <v>0</v>
      </c>
      <c r="H43" s="150">
        <f ca="1">SUMIFS(Einmaleinnahmen!$J$1:$J$71,Einmaleinnahmen!$H$1:$H$71,MwSt.!B43)</f>
        <v>0</v>
      </c>
      <c r="I43" s="151">
        <f t="shared" ca="1" si="3"/>
        <v>3963.7215581087517</v>
      </c>
      <c r="J43" s="152"/>
      <c r="K43" s="153">
        <f t="shared" ca="1" si="4"/>
        <v>43952</v>
      </c>
      <c r="L43" s="150">
        <f t="shared" ca="1" si="5"/>
        <v>3963.7215581087517</v>
      </c>
      <c r="M43" s="150">
        <f t="shared" ca="1" si="8"/>
        <v>8350.9647234990389</v>
      </c>
      <c r="N43" s="150">
        <f t="shared" ca="1" si="8"/>
        <v>0</v>
      </c>
      <c r="O43" s="150">
        <f t="shared" ca="1" si="8"/>
        <v>0</v>
      </c>
      <c r="P43" s="151">
        <f t="shared" ca="1" si="8"/>
        <v>0</v>
      </c>
    </row>
    <row r="44" spans="2:16">
      <c r="B44" s="153">
        <f t="shared" ca="1" si="2"/>
        <v>43983</v>
      </c>
      <c r="C44" s="150">
        <f>Umsatz!C44</f>
        <v>70315.285752268654</v>
      </c>
      <c r="D44" s="150">
        <f t="shared" si="7"/>
        <v>3665.7257975116358</v>
      </c>
      <c r="E44" s="150">
        <f ca="1">IFERROR(HLOOKUP(B44,'Tabellarische Darstellung'!$A$79:$Y$150,ROW('Tabellarische Darstellung'!A$150)-ROW('Tabellarische Darstellung'!A$79)+1,FALSE),0)</f>
        <v>0</v>
      </c>
      <c r="F44" s="150">
        <f ca="1">SUMIFS(Einmalzahlungen!$J$1:$J$71,Einmalzahlungen!$H$1:$H$71,MwSt.!B44)</f>
        <v>0</v>
      </c>
      <c r="G44" s="150">
        <f ca="1">IFERROR(HLOOKUP($B44,'Tabellarische Darstellung'!$A$234:$Y$305,ROW('Tabellarische Darstellung'!C$305)-ROW('Tabellarische Darstellung'!C$234)+1,FALSE),0)</f>
        <v>0</v>
      </c>
      <c r="H44" s="150">
        <f ca="1">SUMIFS(Einmaleinnahmen!$J$1:$J$71,Einmaleinnahmen!$H$1:$H$71,MwSt.!B44)</f>
        <v>0</v>
      </c>
      <c r="I44" s="151">
        <f t="shared" ca="1" si="3"/>
        <v>3665.7257975116358</v>
      </c>
      <c r="J44" s="152"/>
      <c r="K44" s="153">
        <f t="shared" ca="1" si="4"/>
        <v>43983</v>
      </c>
      <c r="L44" s="150">
        <f t="shared" ca="1" si="5"/>
        <v>3665.7257975116358</v>
      </c>
      <c r="M44" s="150">
        <f t="shared" ca="1" si="8"/>
        <v>0</v>
      </c>
      <c r="N44" s="150">
        <f t="shared" ca="1" si="8"/>
        <v>0</v>
      </c>
      <c r="O44" s="150">
        <f t="shared" ca="1" si="8"/>
        <v>0</v>
      </c>
      <c r="P44" s="151">
        <f t="shared" ca="1" si="8"/>
        <v>0</v>
      </c>
    </row>
    <row r="45" spans="2:16">
      <c r="B45" s="153">
        <f t="shared" ca="1" si="2"/>
        <v>44013</v>
      </c>
      <c r="C45" s="150">
        <f>Umsatz!C45</f>
        <v>58589.10713612473</v>
      </c>
      <c r="D45" s="150">
        <f t="shared" si="7"/>
        <v>3054.4084288974982</v>
      </c>
      <c r="E45" s="150">
        <f ca="1">IFERROR(HLOOKUP(B45,'Tabellarische Darstellung'!$A$79:$Y$150,ROW('Tabellarische Darstellung'!A$150)-ROW('Tabellarische Darstellung'!A$79)+1,FALSE),0)</f>
        <v>0</v>
      </c>
      <c r="F45" s="150">
        <f ca="1">SUMIFS(Einmalzahlungen!$J$1:$J$71,Einmalzahlungen!$H$1:$H$71,MwSt.!B45)</f>
        <v>0</v>
      </c>
      <c r="G45" s="150">
        <f ca="1">IFERROR(HLOOKUP($B45,'Tabellarische Darstellung'!$A$234:$Y$305,ROW('Tabellarische Darstellung'!C$305)-ROW('Tabellarische Darstellung'!C$234)+1,FALSE),0)</f>
        <v>0</v>
      </c>
      <c r="H45" s="150">
        <f ca="1">SUMIFS(Einmaleinnahmen!$J$1:$J$71,Einmaleinnahmen!$H$1:$H$71,MwSt.!B45)</f>
        <v>0</v>
      </c>
      <c r="I45" s="151">
        <f t="shared" ca="1" si="3"/>
        <v>3054.4084288974982</v>
      </c>
      <c r="J45" s="152"/>
      <c r="K45" s="153">
        <f t="shared" ca="1" si="4"/>
        <v>44013</v>
      </c>
      <c r="L45" s="150">
        <f t="shared" ca="1" si="5"/>
        <v>3054.4084288974982</v>
      </c>
      <c r="M45" s="150">
        <f t="shared" ca="1" si="8"/>
        <v>7629.4473556203875</v>
      </c>
      <c r="N45" s="150">
        <f t="shared" ca="1" si="8"/>
        <v>11171.757833813348</v>
      </c>
      <c r="O45" s="150">
        <f t="shared" ca="1" si="8"/>
        <v>24331.376802618466</v>
      </c>
      <c r="P45" s="151">
        <f t="shared" ca="1" si="8"/>
        <v>0</v>
      </c>
    </row>
    <row r="46" spans="2:16">
      <c r="B46" s="153">
        <f t="shared" ca="1" si="2"/>
        <v>44044</v>
      </c>
      <c r="C46" s="150">
        <f>Umsatz!C46</f>
        <v>53695.945023678003</v>
      </c>
      <c r="D46" s="150">
        <f t="shared" si="7"/>
        <v>2799.3146694808443</v>
      </c>
      <c r="E46" s="150">
        <f ca="1">IFERROR(HLOOKUP(B46,'Tabellarische Darstellung'!$A$79:$Y$150,ROW('Tabellarische Darstellung'!A$150)-ROW('Tabellarische Darstellung'!A$79)+1,FALSE),0)</f>
        <v>0</v>
      </c>
      <c r="F46" s="150">
        <f ca="1">SUMIFS(Einmalzahlungen!$J$1:$J$71,Einmalzahlungen!$H$1:$H$71,MwSt.!B46)</f>
        <v>0</v>
      </c>
      <c r="G46" s="150">
        <f ca="1">IFERROR(HLOOKUP($B46,'Tabellarische Darstellung'!$A$234:$Y$305,ROW('Tabellarische Darstellung'!C$305)-ROW('Tabellarische Darstellung'!C$234)+1,FALSE),0)</f>
        <v>0</v>
      </c>
      <c r="H46" s="150">
        <f ca="1">SUMIFS(Einmaleinnahmen!$J$1:$J$71,Einmaleinnahmen!$H$1:$H$71,MwSt.!B46)</f>
        <v>0</v>
      </c>
      <c r="I46" s="151">
        <f t="shared" ca="1" si="3"/>
        <v>2799.3146694808443</v>
      </c>
      <c r="J46" s="152"/>
      <c r="K46" s="153">
        <f t="shared" ca="1" si="4"/>
        <v>44044</v>
      </c>
      <c r="L46" s="150">
        <f t="shared" ca="1" si="5"/>
        <v>2799.3146694808443</v>
      </c>
      <c r="M46" s="150">
        <f t="shared" ca="1" si="8"/>
        <v>0</v>
      </c>
      <c r="N46" s="150">
        <f t="shared" ca="1" si="8"/>
        <v>0</v>
      </c>
      <c r="O46" s="150">
        <f t="shared" ca="1" si="8"/>
        <v>0</v>
      </c>
      <c r="P46" s="151">
        <f t="shared" ca="1" si="8"/>
        <v>0</v>
      </c>
    </row>
    <row r="47" spans="2:16">
      <c r="B47" s="153">
        <f t="shared" ca="1" si="2"/>
        <v>44075</v>
      </c>
      <c r="C47" s="150">
        <f>Umsatz!C47</f>
        <v>45632.248130737622</v>
      </c>
      <c r="D47" s="150">
        <f t="shared" si="7"/>
        <v>2378.932367005279</v>
      </c>
      <c r="E47" s="150">
        <f ca="1">IFERROR(HLOOKUP(B47,'Tabellarische Darstellung'!$A$79:$Y$150,ROW('Tabellarische Darstellung'!A$150)-ROW('Tabellarische Darstellung'!A$79)+1,FALSE),0)</f>
        <v>0</v>
      </c>
      <c r="F47" s="150">
        <f ca="1">SUMIFS(Einmalzahlungen!$J$1:$J$71,Einmalzahlungen!$H$1:$H$71,MwSt.!B47)</f>
        <v>0</v>
      </c>
      <c r="G47" s="150">
        <f ca="1">IFERROR(HLOOKUP($B47,'Tabellarische Darstellung'!$A$234:$Y$305,ROW('Tabellarische Darstellung'!C$305)-ROW('Tabellarische Darstellung'!C$234)+1,FALSE),0)</f>
        <v>0</v>
      </c>
      <c r="H47" s="150">
        <f ca="1">SUMIFS(Einmaleinnahmen!$J$1:$J$71,Einmaleinnahmen!$H$1:$H$71,MwSt.!B47)</f>
        <v>0</v>
      </c>
      <c r="I47" s="151">
        <f t="shared" ca="1" si="3"/>
        <v>2378.932367005279</v>
      </c>
      <c r="J47" s="152"/>
      <c r="K47" s="153">
        <f t="shared" ca="1" si="4"/>
        <v>44075</v>
      </c>
      <c r="L47" s="150">
        <f t="shared" ca="1" si="5"/>
        <v>2378.932367005279</v>
      </c>
      <c r="M47" s="150">
        <f t="shared" ca="1" si="8"/>
        <v>5853.7230983783429</v>
      </c>
      <c r="N47" s="150">
        <f t="shared" ca="1" si="8"/>
        <v>0</v>
      </c>
      <c r="O47" s="150">
        <f t="shared" ca="1" si="8"/>
        <v>0</v>
      </c>
      <c r="P47" s="151">
        <f t="shared" ca="1" si="8"/>
        <v>0</v>
      </c>
    </row>
    <row r="48" spans="2:16">
      <c r="B48" s="153">
        <f t="shared" ca="1" si="2"/>
        <v>44105</v>
      </c>
      <c r="C48" s="150">
        <f>Umsatz!C48</f>
        <v>55822.5232845543</v>
      </c>
      <c r="D48" s="150">
        <f t="shared" si="7"/>
        <v>2910.1789390052004</v>
      </c>
      <c r="E48" s="150">
        <f ca="1">IFERROR(HLOOKUP(B48,'Tabellarische Darstellung'!$A$79:$Y$150,ROW('Tabellarische Darstellung'!A$150)-ROW('Tabellarische Darstellung'!A$79)+1,FALSE),0)</f>
        <v>0</v>
      </c>
      <c r="F48" s="150">
        <f ca="1">SUMIFS(Einmalzahlungen!$J$1:$J$71,Einmalzahlungen!$H$1:$H$71,MwSt.!B48)</f>
        <v>0</v>
      </c>
      <c r="G48" s="150">
        <f ca="1">IFERROR(HLOOKUP($B48,'Tabellarische Darstellung'!$A$234:$Y$305,ROW('Tabellarische Darstellung'!C$305)-ROW('Tabellarische Darstellung'!C$234)+1,FALSE),0)</f>
        <v>0</v>
      </c>
      <c r="H48" s="150">
        <f ca="1">SUMIFS(Einmaleinnahmen!$J$1:$J$71,Einmaleinnahmen!$H$1:$H$71,MwSt.!B48)</f>
        <v>0</v>
      </c>
      <c r="I48" s="151">
        <f t="shared" ca="1" si="3"/>
        <v>2910.1789390052004</v>
      </c>
      <c r="J48" s="152"/>
      <c r="K48" s="153">
        <f t="shared" ca="1" si="4"/>
        <v>44105</v>
      </c>
      <c r="L48" s="150">
        <f t="shared" ca="1" si="5"/>
        <v>2910.1789390052004</v>
      </c>
      <c r="M48" s="150">
        <f t="shared" ca="1" si="8"/>
        <v>0</v>
      </c>
      <c r="N48" s="150">
        <f t="shared" ca="1" si="8"/>
        <v>8232.655465383621</v>
      </c>
      <c r="O48" s="150">
        <f t="shared" ca="1" si="8"/>
        <v>0</v>
      </c>
      <c r="P48" s="151">
        <f t="shared" ca="1" si="8"/>
        <v>0</v>
      </c>
    </row>
    <row r="49" spans="2:16">
      <c r="B49" s="153">
        <f t="shared" ca="1" si="2"/>
        <v>44136</v>
      </c>
      <c r="C49" s="150">
        <f>Umsatz!C49</f>
        <v>69477.511434978267</v>
      </c>
      <c r="D49" s="150">
        <f t="shared" si="7"/>
        <v>3622.0503591694837</v>
      </c>
      <c r="E49" s="150">
        <f ca="1">IFERROR(HLOOKUP(B49,'Tabellarische Darstellung'!$A$79:$Y$150,ROW('Tabellarische Darstellung'!A$150)-ROW('Tabellarische Darstellung'!A$79)+1,FALSE),0)</f>
        <v>0</v>
      </c>
      <c r="F49" s="150">
        <f ca="1">SUMIFS(Einmalzahlungen!$J$1:$J$71,Einmalzahlungen!$H$1:$H$71,MwSt.!B49)</f>
        <v>0</v>
      </c>
      <c r="G49" s="150">
        <f ca="1">IFERROR(HLOOKUP($B49,'Tabellarische Darstellung'!$A$234:$Y$305,ROW('Tabellarische Darstellung'!C$305)-ROW('Tabellarische Darstellung'!C$234)+1,FALSE),0)</f>
        <v>0</v>
      </c>
      <c r="H49" s="150">
        <f ca="1">SUMIFS(Einmaleinnahmen!$J$1:$J$71,Einmaleinnahmen!$H$1:$H$71,MwSt.!B49)</f>
        <v>0</v>
      </c>
      <c r="I49" s="151">
        <f t="shared" ca="1" si="3"/>
        <v>3622.0503591694837</v>
      </c>
      <c r="J49" s="152"/>
      <c r="K49" s="153">
        <f t="shared" ca="1" si="4"/>
        <v>44136</v>
      </c>
      <c r="L49" s="150">
        <f t="shared" ca="1" si="5"/>
        <v>3622.0503591694837</v>
      </c>
      <c r="M49" s="150">
        <f t="shared" ca="1" si="8"/>
        <v>5289.1113060104799</v>
      </c>
      <c r="N49" s="150">
        <f t="shared" ca="1" si="8"/>
        <v>0</v>
      </c>
      <c r="O49" s="150">
        <f t="shared" ca="1" si="8"/>
        <v>0</v>
      </c>
      <c r="P49" s="151">
        <f t="shared" ca="1" si="8"/>
        <v>0</v>
      </c>
    </row>
    <row r="50" spans="2:16">
      <c r="B50" s="153">
        <f t="shared" ca="1" si="2"/>
        <v>44166</v>
      </c>
      <c r="C50" s="150">
        <f>Umsatz!C50</f>
        <v>64896.71743387881</v>
      </c>
      <c r="D50" s="150">
        <f t="shared" si="7"/>
        <v>3383.2411932353884</v>
      </c>
      <c r="E50" s="150">
        <f ca="1">IFERROR(HLOOKUP(B50,'Tabellarische Darstellung'!$A$79:$Y$150,ROW('Tabellarische Darstellung'!A$150)-ROW('Tabellarische Darstellung'!A$79)+1,FALSE),0)</f>
        <v>0</v>
      </c>
      <c r="F50" s="150">
        <f ca="1">SUMIFS(Einmalzahlungen!$J$1:$J$71,Einmalzahlungen!$H$1:$H$71,MwSt.!B50)</f>
        <v>0</v>
      </c>
      <c r="G50" s="150">
        <f ca="1">IFERROR(HLOOKUP($B50,'Tabellarische Darstellung'!$A$234:$Y$305,ROW('Tabellarische Darstellung'!C$305)-ROW('Tabellarische Darstellung'!C$234)+1,FALSE),0)</f>
        <v>0</v>
      </c>
      <c r="H50" s="150">
        <f ca="1">SUMIFS(Einmaleinnahmen!$J$1:$J$71,Einmaleinnahmen!$H$1:$H$71,MwSt.!B50)</f>
        <v>0</v>
      </c>
      <c r="I50" s="151">
        <f t="shared" ca="1" si="3"/>
        <v>3383.2411932353884</v>
      </c>
      <c r="J50" s="152"/>
      <c r="K50" s="153">
        <f t="shared" ca="1" si="4"/>
        <v>44166</v>
      </c>
      <c r="L50" s="150">
        <f t="shared" ca="1" si="5"/>
        <v>3383.2411932353884</v>
      </c>
      <c r="M50" s="150">
        <f t="shared" ca="1" si="8"/>
        <v>0</v>
      </c>
      <c r="N50" s="150">
        <f t="shared" ca="1" si="8"/>
        <v>0</v>
      </c>
      <c r="O50" s="150">
        <f t="shared" ca="1" si="8"/>
        <v>0</v>
      </c>
      <c r="P50" s="151">
        <f t="shared" ca="1" si="8"/>
        <v>0</v>
      </c>
    </row>
    <row r="51" spans="2:16">
      <c r="B51" s="153">
        <f t="shared" ca="1" si="2"/>
        <v>44197</v>
      </c>
      <c r="C51" s="150">
        <f>Umsatz!C51</f>
        <v>76629.411424929785</v>
      </c>
      <c r="D51" s="150">
        <f t="shared" si="7"/>
        <v>3994.8982259442073</v>
      </c>
      <c r="E51" s="150">
        <f ca="1">IFERROR(HLOOKUP(B51,'Tabellarische Darstellung'!$A$79:$Y$150,ROW('Tabellarische Darstellung'!A$150)-ROW('Tabellarische Darstellung'!A$79)+1,FALSE),0)</f>
        <v>0</v>
      </c>
      <c r="F51" s="150">
        <f ca="1">SUMIFS(Einmalzahlungen!$J$1:$J$71,Einmalzahlungen!$H$1:$H$71,MwSt.!B51)</f>
        <v>0</v>
      </c>
      <c r="G51" s="150">
        <f ca="1">IFERROR(HLOOKUP($B51,'Tabellarische Darstellung'!$A$234:$Y$305,ROW('Tabellarische Darstellung'!C$305)-ROW('Tabellarische Darstellung'!C$234)+1,FALSE),0)</f>
        <v>0</v>
      </c>
      <c r="H51" s="150">
        <f ca="1">SUMIFS(Einmaleinnahmen!$J$1:$J$71,Einmaleinnahmen!$H$1:$H$71,MwSt.!B51)</f>
        <v>0</v>
      </c>
      <c r="I51" s="151">
        <f t="shared" ca="1" si="3"/>
        <v>3994.8982259442073</v>
      </c>
      <c r="J51" s="152"/>
      <c r="K51" s="153">
        <f t="shared" ca="1" si="4"/>
        <v>44197</v>
      </c>
      <c r="L51" s="150">
        <f t="shared" ca="1" si="5"/>
        <v>3994.8982259442073</v>
      </c>
      <c r="M51" s="150">
        <f t="shared" ca="1" si="8"/>
        <v>7005.2915524048722</v>
      </c>
      <c r="N51" s="150">
        <f t="shared" ca="1" si="8"/>
        <v>9915.470491410073</v>
      </c>
      <c r="O51" s="150">
        <f t="shared" ca="1" si="8"/>
        <v>18148.125956793694</v>
      </c>
      <c r="P51" s="151">
        <f t="shared" ca="1" si="8"/>
        <v>42479.502759412164</v>
      </c>
    </row>
    <row r="52" spans="2:16">
      <c r="B52" s="153">
        <f t="shared" ca="1" si="2"/>
        <v>44228</v>
      </c>
      <c r="C52" s="150">
        <f>Umsatz!C52</f>
        <v>66804.511623182334</v>
      </c>
      <c r="D52" s="150">
        <f t="shared" si="7"/>
        <v>3482.6996580805958</v>
      </c>
      <c r="E52" s="150">
        <f ca="1">IFERROR(HLOOKUP(B52,'Tabellarische Darstellung'!$A$79:$Y$150,ROW('Tabellarische Darstellung'!A$150)-ROW('Tabellarische Darstellung'!A$79)+1,FALSE),0)</f>
        <v>0</v>
      </c>
      <c r="F52" s="150">
        <f ca="1">SUMIFS(Einmalzahlungen!$J$1:$J$71,Einmalzahlungen!$H$1:$H$71,MwSt.!B52)</f>
        <v>0</v>
      </c>
      <c r="G52" s="150">
        <f ca="1">IFERROR(HLOOKUP($B52,'Tabellarische Darstellung'!$A$234:$Y$305,ROW('Tabellarische Darstellung'!C$305)-ROW('Tabellarische Darstellung'!C$234)+1,FALSE),0)</f>
        <v>0</v>
      </c>
      <c r="H52" s="150">
        <f ca="1">SUMIFS(Einmaleinnahmen!$J$1:$J$71,Einmaleinnahmen!$H$1:$H$71,MwSt.!B52)</f>
        <v>0</v>
      </c>
      <c r="I52" s="151">
        <f t="shared" ca="1" si="3"/>
        <v>3482.6996580805958</v>
      </c>
      <c r="J52" s="152"/>
      <c r="K52" s="153">
        <f t="shared" ca="1" si="4"/>
        <v>44228</v>
      </c>
      <c r="L52" s="150">
        <f t="shared" ca="1" si="5"/>
        <v>3482.6996580805958</v>
      </c>
      <c r="M52" s="150">
        <f t="shared" ca="1" si="8"/>
        <v>0</v>
      </c>
      <c r="N52" s="150">
        <f t="shared" ca="1" si="8"/>
        <v>0</v>
      </c>
      <c r="O52" s="150">
        <f t="shared" ca="1" si="8"/>
        <v>0</v>
      </c>
      <c r="P52" s="151">
        <f t="shared" ca="1" si="8"/>
        <v>0</v>
      </c>
    </row>
    <row r="53" spans="2:16">
      <c r="B53" s="153">
        <f t="shared" ca="1" si="2"/>
        <v>44256</v>
      </c>
      <c r="C53" s="150">
        <f>Umsatz!C53</f>
        <v>92555.684172760622</v>
      </c>
      <c r="D53" s="150">
        <f t="shared" si="7"/>
        <v>4825.1778478690376</v>
      </c>
      <c r="E53" s="150">
        <f ca="1">IFERROR(HLOOKUP(B53,'Tabellarische Darstellung'!$A$79:$Y$150,ROW('Tabellarische Darstellung'!A$150)-ROW('Tabellarische Darstellung'!A$79)+1,FALSE),0)</f>
        <v>0</v>
      </c>
      <c r="F53" s="150">
        <f ca="1">SUMIFS(Einmalzahlungen!$J$1:$J$71,Einmalzahlungen!$H$1:$H$71,MwSt.!B53)</f>
        <v>0</v>
      </c>
      <c r="G53" s="150">
        <f ca="1">IFERROR(HLOOKUP($B53,'Tabellarische Darstellung'!$A$234:$Y$305,ROW('Tabellarische Darstellung'!C$305)-ROW('Tabellarische Darstellung'!C$234)+1,FALSE),0)</f>
        <v>0</v>
      </c>
      <c r="H53" s="150">
        <f ca="1">SUMIFS(Einmaleinnahmen!$J$1:$J$71,Einmaleinnahmen!$H$1:$H$71,MwSt.!B53)</f>
        <v>0</v>
      </c>
      <c r="I53" s="151">
        <f t="shared" ca="1" si="3"/>
        <v>4825.1778478690376</v>
      </c>
      <c r="J53" s="152"/>
      <c r="K53" s="153">
        <f t="shared" ca="1" si="4"/>
        <v>44256</v>
      </c>
      <c r="L53" s="150">
        <f t="shared" ca="1" si="5"/>
        <v>4825.1778478690376</v>
      </c>
      <c r="M53" s="150">
        <f t="shared" ca="1" si="8"/>
        <v>7477.5978840248026</v>
      </c>
      <c r="N53" s="150">
        <f t="shared" ca="1" si="8"/>
        <v>0</v>
      </c>
      <c r="O53" s="150">
        <f t="shared" ca="1" si="8"/>
        <v>0</v>
      </c>
      <c r="P53" s="151">
        <f t="shared" ca="1" si="8"/>
        <v>0</v>
      </c>
    </row>
    <row r="54" spans="2:16">
      <c r="B54" s="153">
        <f t="shared" ca="1" si="2"/>
        <v>44287</v>
      </c>
      <c r="C54" s="150">
        <f>Umsatz!C54</f>
        <v>89737.702252426549</v>
      </c>
      <c r="D54" s="150">
        <f t="shared" si="7"/>
        <v>4678.2688378042276</v>
      </c>
      <c r="E54" s="150">
        <f ca="1">IFERROR(HLOOKUP(B54,'Tabellarische Darstellung'!$A$79:$Y$150,ROW('Tabellarische Darstellung'!A$150)-ROW('Tabellarische Darstellung'!A$79)+1,FALSE),0)</f>
        <v>0</v>
      </c>
      <c r="F54" s="150">
        <f ca="1">SUMIFS(Einmalzahlungen!$J$1:$J$71,Einmalzahlungen!$H$1:$H$71,MwSt.!B54)</f>
        <v>0</v>
      </c>
      <c r="G54" s="150">
        <f ca="1">IFERROR(HLOOKUP($B54,'Tabellarische Darstellung'!$A$234:$Y$305,ROW('Tabellarische Darstellung'!C$305)-ROW('Tabellarische Darstellung'!C$234)+1,FALSE),0)</f>
        <v>0</v>
      </c>
      <c r="H54" s="150">
        <f ca="1">SUMIFS(Einmaleinnahmen!$J$1:$J$71,Einmaleinnahmen!$H$1:$H$71,MwSt.!B54)</f>
        <v>0</v>
      </c>
      <c r="I54" s="151">
        <f t="shared" ca="1" si="3"/>
        <v>4678.2688378042276</v>
      </c>
      <c r="J54" s="152"/>
      <c r="K54" s="153">
        <f t="shared" ca="1" si="4"/>
        <v>44287</v>
      </c>
      <c r="L54" s="150">
        <f t="shared" ca="1" si="5"/>
        <v>4678.2688378042276</v>
      </c>
      <c r="M54" s="150">
        <f t="shared" ca="1" si="8"/>
        <v>0</v>
      </c>
      <c r="N54" s="150">
        <f t="shared" ca="1" si="8"/>
        <v>12302.77573189384</v>
      </c>
      <c r="O54" s="150">
        <f t="shared" ca="1" si="8"/>
        <v>0</v>
      </c>
      <c r="P54" s="151">
        <f t="shared" ca="1" si="8"/>
        <v>0</v>
      </c>
    </row>
    <row r="55" spans="2:16">
      <c r="B55" s="153">
        <f t="shared" ca="1" si="2"/>
        <v>44317</v>
      </c>
      <c r="C55" s="150">
        <f>Umsatz!C55</f>
        <v>71198.16223203516</v>
      </c>
      <c r="D55" s="150">
        <f t="shared" si="7"/>
        <v>3711.7525334236343</v>
      </c>
      <c r="E55" s="150">
        <f ca="1">IFERROR(HLOOKUP(B55,'Tabellarische Darstellung'!$A$79:$Y$150,ROW('Tabellarische Darstellung'!A$150)-ROW('Tabellarische Darstellung'!A$79)+1,FALSE),0)</f>
        <v>0</v>
      </c>
      <c r="F55" s="150">
        <f ca="1">SUMIFS(Einmalzahlungen!$J$1:$J$71,Einmalzahlungen!$H$1:$H$71,MwSt.!B55)</f>
        <v>0</v>
      </c>
      <c r="G55" s="150">
        <f ca="1">IFERROR(HLOOKUP($B55,'Tabellarische Darstellung'!$A$234:$Y$305,ROW('Tabellarische Darstellung'!C$305)-ROW('Tabellarische Darstellung'!C$234)+1,FALSE),0)</f>
        <v>0</v>
      </c>
      <c r="H55" s="150">
        <f ca="1">SUMIFS(Einmaleinnahmen!$J$1:$J$71,Einmaleinnahmen!$H$1:$H$71,MwSt.!B55)</f>
        <v>0</v>
      </c>
      <c r="I55" s="151">
        <f t="shared" ca="1" si="3"/>
        <v>3711.7525334236343</v>
      </c>
      <c r="J55" s="152"/>
      <c r="K55" s="153">
        <f t="shared" ca="1" si="4"/>
        <v>44317</v>
      </c>
      <c r="L55" s="150">
        <f t="shared" ca="1" si="5"/>
        <v>3711.7525334236343</v>
      </c>
      <c r="M55" s="150">
        <f t="shared" ca="1" si="8"/>
        <v>9503.4466856732652</v>
      </c>
      <c r="N55" s="150">
        <f t="shared" ca="1" si="8"/>
        <v>0</v>
      </c>
      <c r="O55" s="150">
        <f t="shared" ca="1" si="8"/>
        <v>0</v>
      </c>
      <c r="P55" s="151">
        <f t="shared" ca="1" si="8"/>
        <v>0</v>
      </c>
    </row>
    <row r="56" spans="2:16">
      <c r="B56" s="153">
        <f t="shared" ca="1" si="2"/>
        <v>44348</v>
      </c>
      <c r="C56" s="150">
        <f>Umsatz!C56</f>
        <v>45746.252177433598</v>
      </c>
      <c r="D56" s="150">
        <f t="shared" si="7"/>
        <v>2384.8757059325571</v>
      </c>
      <c r="E56" s="150">
        <f ca="1">IFERROR(HLOOKUP(B56,'Tabellarische Darstellung'!$A$79:$Y$150,ROW('Tabellarische Darstellung'!A$150)-ROW('Tabellarische Darstellung'!A$79)+1,FALSE),0)</f>
        <v>0</v>
      </c>
      <c r="F56" s="150">
        <f ca="1">SUMIFS(Einmalzahlungen!$J$1:$J$71,Einmalzahlungen!$H$1:$H$71,MwSt.!B56)</f>
        <v>0</v>
      </c>
      <c r="G56" s="150">
        <f ca="1">IFERROR(HLOOKUP($B56,'Tabellarische Darstellung'!$A$234:$Y$305,ROW('Tabellarische Darstellung'!C$305)-ROW('Tabellarische Darstellung'!C$234)+1,FALSE),0)</f>
        <v>0</v>
      </c>
      <c r="H56" s="150">
        <f ca="1">SUMIFS(Einmaleinnahmen!$J$1:$J$71,Einmaleinnahmen!$H$1:$H$71,MwSt.!B56)</f>
        <v>0</v>
      </c>
      <c r="I56" s="151">
        <f t="shared" ca="1" si="3"/>
        <v>2384.8757059325571</v>
      </c>
      <c r="J56" s="152"/>
      <c r="K56" s="153">
        <f t="shared" ca="1" si="4"/>
        <v>44348</v>
      </c>
      <c r="L56" s="150">
        <f t="shared" ca="1" si="5"/>
        <v>2384.8757059325571</v>
      </c>
      <c r="M56" s="150">
        <f t="shared" ca="1" si="8"/>
        <v>0</v>
      </c>
      <c r="N56" s="150">
        <f t="shared" ca="1" si="8"/>
        <v>0</v>
      </c>
      <c r="O56" s="150">
        <f t="shared" ca="1" si="8"/>
        <v>0</v>
      </c>
      <c r="P56" s="151">
        <f t="shared" ca="1" si="8"/>
        <v>0</v>
      </c>
    </row>
    <row r="57" spans="2:16">
      <c r="B57" s="153">
        <f t="shared" ca="1" si="2"/>
        <v>44378</v>
      </c>
      <c r="C57" s="150">
        <f>Umsatz!C57</f>
        <v>51025.847732451773</v>
      </c>
      <c r="D57" s="150">
        <f t="shared" si="7"/>
        <v>2660.1152846301875</v>
      </c>
      <c r="E57" s="150">
        <f ca="1">IFERROR(HLOOKUP(B57,'Tabellarische Darstellung'!$A$79:$Y$150,ROW('Tabellarische Darstellung'!A$150)-ROW('Tabellarische Darstellung'!A$79)+1,FALSE),0)</f>
        <v>0</v>
      </c>
      <c r="F57" s="150">
        <f ca="1">SUMIFS(Einmalzahlungen!$J$1:$J$71,Einmalzahlungen!$H$1:$H$71,MwSt.!B57)</f>
        <v>0</v>
      </c>
      <c r="G57" s="150">
        <f ca="1">IFERROR(HLOOKUP($B57,'Tabellarische Darstellung'!$A$234:$Y$305,ROW('Tabellarische Darstellung'!C$305)-ROW('Tabellarische Darstellung'!C$234)+1,FALSE),0)</f>
        <v>0</v>
      </c>
      <c r="H57" s="150">
        <f ca="1">SUMIFS(Einmaleinnahmen!$J$1:$J$71,Einmaleinnahmen!$H$1:$H$71,MwSt.!B57)</f>
        <v>0</v>
      </c>
      <c r="I57" s="151">
        <f t="shared" ca="1" si="3"/>
        <v>2660.1152846301875</v>
      </c>
      <c r="J57" s="152"/>
      <c r="K57" s="153">
        <f t="shared" ca="1" si="4"/>
        <v>44378</v>
      </c>
      <c r="L57" s="150">
        <f t="shared" ca="1" si="5"/>
        <v>2660.1152846301875</v>
      </c>
      <c r="M57" s="150">
        <f t="shared" ca="1" si="8"/>
        <v>6096.6282393561914</v>
      </c>
      <c r="N57" s="150">
        <f t="shared" ca="1" si="8"/>
        <v>10774.897077160418</v>
      </c>
      <c r="O57" s="150">
        <f t="shared" ca="1" si="8"/>
        <v>23077.67280905426</v>
      </c>
      <c r="P57" s="151">
        <f t="shared" ca="1" si="8"/>
        <v>0</v>
      </c>
    </row>
    <row r="58" spans="2:16">
      <c r="B58" s="153">
        <f t="shared" ca="1" si="2"/>
        <v>44409</v>
      </c>
      <c r="C58" s="150">
        <f>Umsatz!C58</f>
        <v>70614.523698460573</v>
      </c>
      <c r="D58" s="150">
        <f t="shared" si="7"/>
        <v>3681.3258800145327</v>
      </c>
      <c r="E58" s="150">
        <f ca="1">IFERROR(HLOOKUP(B58,'Tabellarische Darstellung'!$A$79:$Y$150,ROW('Tabellarische Darstellung'!A$150)-ROW('Tabellarische Darstellung'!A$79)+1,FALSE),0)</f>
        <v>0</v>
      </c>
      <c r="F58" s="150">
        <f ca="1">SUMIFS(Einmalzahlungen!$J$1:$J$71,Einmalzahlungen!$H$1:$H$71,MwSt.!B58)</f>
        <v>0</v>
      </c>
      <c r="G58" s="150">
        <f ca="1">IFERROR(HLOOKUP($B58,'Tabellarische Darstellung'!$A$234:$Y$305,ROW('Tabellarische Darstellung'!C$305)-ROW('Tabellarische Darstellung'!C$234)+1,FALSE),0)</f>
        <v>0</v>
      </c>
      <c r="H58" s="150">
        <f ca="1">SUMIFS(Einmaleinnahmen!$J$1:$J$71,Einmaleinnahmen!$H$1:$H$71,MwSt.!B58)</f>
        <v>0</v>
      </c>
      <c r="I58" s="151">
        <f t="shared" ca="1" si="3"/>
        <v>3681.3258800145327</v>
      </c>
      <c r="J58" s="152"/>
      <c r="K58" s="153">
        <f t="shared" ca="1" si="4"/>
        <v>44409</v>
      </c>
      <c r="L58" s="150">
        <f t="shared" ca="1" si="5"/>
        <v>3681.3258800145327</v>
      </c>
      <c r="M58" s="150">
        <f t="shared" ca="1" si="8"/>
        <v>0</v>
      </c>
      <c r="N58" s="150">
        <f t="shared" ca="1" si="8"/>
        <v>0</v>
      </c>
      <c r="O58" s="150">
        <f t="shared" ca="1" si="8"/>
        <v>0</v>
      </c>
      <c r="P58" s="151">
        <f t="shared" ca="1" si="8"/>
        <v>0</v>
      </c>
    </row>
    <row r="59" spans="2:16">
      <c r="B59" s="153">
        <f t="shared" ca="1" si="2"/>
        <v>44440</v>
      </c>
      <c r="C59" s="150">
        <f>Umsatz!C59</f>
        <v>57356.168894226925</v>
      </c>
      <c r="D59" s="150">
        <f t="shared" si="7"/>
        <v>2990.1320276611195</v>
      </c>
      <c r="E59" s="150">
        <f ca="1">IFERROR(HLOOKUP(B59,'Tabellarische Darstellung'!$A$79:$Y$150,ROW('Tabellarische Darstellung'!A$150)-ROW('Tabellarische Darstellung'!A$79)+1,FALSE),0)</f>
        <v>0</v>
      </c>
      <c r="F59" s="150">
        <f ca="1">SUMIFS(Einmalzahlungen!$J$1:$J$71,Einmalzahlungen!$H$1:$H$71,MwSt.!B59)</f>
        <v>0</v>
      </c>
      <c r="G59" s="150">
        <f ca="1">IFERROR(HLOOKUP($B59,'Tabellarische Darstellung'!$A$234:$Y$305,ROW('Tabellarische Darstellung'!C$305)-ROW('Tabellarische Darstellung'!C$234)+1,FALSE),0)</f>
        <v>0</v>
      </c>
      <c r="H59" s="150">
        <f ca="1">SUMIFS(Einmaleinnahmen!$J$1:$J$71,Einmaleinnahmen!$H$1:$H$71,MwSt.!B59)</f>
        <v>0</v>
      </c>
      <c r="I59" s="151">
        <f t="shared" ca="1" si="3"/>
        <v>2990.1320276611195</v>
      </c>
      <c r="J59" s="152"/>
      <c r="K59" s="153">
        <f t="shared" ca="1" si="4"/>
        <v>44440</v>
      </c>
      <c r="L59" s="150">
        <f t="shared" ca="1" si="5"/>
        <v>2990.1320276611195</v>
      </c>
      <c r="M59" s="150">
        <f t="shared" ca="1" si="8"/>
        <v>6341.4411646447206</v>
      </c>
      <c r="N59" s="150">
        <f t="shared" ca="1" si="8"/>
        <v>0</v>
      </c>
      <c r="O59" s="150">
        <f t="shared" ca="1" si="8"/>
        <v>0</v>
      </c>
      <c r="P59" s="151">
        <f t="shared" ca="1" si="8"/>
        <v>0</v>
      </c>
    </row>
    <row r="60" spans="2:16">
      <c r="B60" s="153">
        <f t="shared" ca="1" si="2"/>
        <v>44470</v>
      </c>
      <c r="C60" s="150">
        <f>Umsatz!C60</f>
        <v>65959.324642771797</v>
      </c>
      <c r="D60" s="150">
        <f t="shared" si="7"/>
        <v>3438.6377775852598</v>
      </c>
      <c r="E60" s="150">
        <f ca="1">IFERROR(HLOOKUP(B60,'Tabellarische Darstellung'!$A$79:$Y$150,ROW('Tabellarische Darstellung'!A$150)-ROW('Tabellarische Darstellung'!A$79)+1,FALSE),0)</f>
        <v>0</v>
      </c>
      <c r="F60" s="150">
        <f ca="1">SUMIFS(Einmalzahlungen!$J$1:$J$71,Einmalzahlungen!$H$1:$H$71,MwSt.!B60)</f>
        <v>0</v>
      </c>
      <c r="G60" s="150">
        <f ca="1">IFERROR(HLOOKUP($B60,'Tabellarische Darstellung'!$A$234:$Y$305,ROW('Tabellarische Darstellung'!C$305)-ROW('Tabellarische Darstellung'!C$234)+1,FALSE),0)</f>
        <v>0</v>
      </c>
      <c r="H60" s="150">
        <f ca="1">SUMIFS(Einmaleinnahmen!$J$1:$J$71,Einmaleinnahmen!$H$1:$H$71,MwSt.!B60)</f>
        <v>0</v>
      </c>
      <c r="I60" s="151">
        <f t="shared" ca="1" si="3"/>
        <v>3438.6377775852598</v>
      </c>
      <c r="J60" s="152"/>
      <c r="K60" s="153">
        <f t="shared" ca="1" si="4"/>
        <v>44470</v>
      </c>
      <c r="L60" s="150">
        <f t="shared" ca="1" si="5"/>
        <v>3438.6377775852598</v>
      </c>
      <c r="M60" s="150">
        <f t="shared" ca="1" si="8"/>
        <v>0</v>
      </c>
      <c r="N60" s="150">
        <f t="shared" ca="1" si="8"/>
        <v>9331.5731923058411</v>
      </c>
      <c r="O60" s="150">
        <f t="shared" ca="1" si="8"/>
        <v>0</v>
      </c>
      <c r="P60" s="151">
        <f t="shared" ca="1" si="8"/>
        <v>0</v>
      </c>
    </row>
    <row r="61" spans="2:16">
      <c r="B61" s="153">
        <f t="shared" ca="1" si="2"/>
        <v>44501</v>
      </c>
      <c r="C61" s="150">
        <f>Umsatz!C61</f>
        <v>32731.189743702798</v>
      </c>
      <c r="D61" s="150">
        <f t="shared" si="7"/>
        <v>1706.3653420887715</v>
      </c>
      <c r="E61" s="150">
        <f ca="1">IFERROR(HLOOKUP(B61,'Tabellarische Darstellung'!$A$79:$Y$150,ROW('Tabellarische Darstellung'!A$150)-ROW('Tabellarische Darstellung'!A$79)+1,FALSE),0)</f>
        <v>0</v>
      </c>
      <c r="F61" s="150">
        <f ca="1">SUMIFS(Einmalzahlungen!$J$1:$J$71,Einmalzahlungen!$H$1:$H$71,MwSt.!B61)</f>
        <v>0</v>
      </c>
      <c r="G61" s="150">
        <f ca="1">IFERROR(HLOOKUP($B61,'Tabellarische Darstellung'!$A$234:$Y$305,ROW('Tabellarische Darstellung'!C$305)-ROW('Tabellarische Darstellung'!C$234)+1,FALSE),0)</f>
        <v>0</v>
      </c>
      <c r="H61" s="150">
        <f ca="1">SUMIFS(Einmaleinnahmen!$J$1:$J$71,Einmaleinnahmen!$H$1:$H$71,MwSt.!B61)</f>
        <v>0</v>
      </c>
      <c r="I61" s="151">
        <f t="shared" ca="1" si="3"/>
        <v>1706.3653420887715</v>
      </c>
      <c r="J61" s="152"/>
      <c r="K61" s="153">
        <f t="shared" ca="1" si="4"/>
        <v>44501</v>
      </c>
      <c r="L61" s="150">
        <f t="shared" ca="1" si="5"/>
        <v>1706.3653420887715</v>
      </c>
      <c r="M61" s="150">
        <f t="shared" ca="1" si="8"/>
        <v>6428.7698052463793</v>
      </c>
      <c r="N61" s="150">
        <f t="shared" ca="1" si="8"/>
        <v>0</v>
      </c>
      <c r="O61" s="150">
        <f t="shared" ca="1" si="8"/>
        <v>0</v>
      </c>
      <c r="P61" s="151">
        <f t="shared" ca="1" si="8"/>
        <v>0</v>
      </c>
    </row>
    <row r="62" spans="2:16">
      <c r="B62" s="153">
        <f t="shared" ca="1" si="2"/>
        <v>44531</v>
      </c>
      <c r="C62" s="150">
        <f>Umsatz!C62</f>
        <v>97553.697053615906</v>
      </c>
      <c r="D62" s="150">
        <f t="shared" si="7"/>
        <v>5085.7377610889807</v>
      </c>
      <c r="E62" s="150">
        <f ca="1">IFERROR(HLOOKUP(B62,'Tabellarische Darstellung'!$A$79:$Y$150,ROW('Tabellarische Darstellung'!A$150)-ROW('Tabellarische Darstellung'!A$79)+1,FALSE),0)</f>
        <v>0</v>
      </c>
      <c r="F62" s="150">
        <f ca="1">SUMIFS(Einmalzahlungen!$J$1:$J$71,Einmalzahlungen!$H$1:$H$71,MwSt.!B62)</f>
        <v>0</v>
      </c>
      <c r="G62" s="150">
        <f ca="1">IFERROR(HLOOKUP($B62,'Tabellarische Darstellung'!$A$234:$Y$305,ROW('Tabellarische Darstellung'!C$305)-ROW('Tabellarische Darstellung'!C$234)+1,FALSE),0)</f>
        <v>0</v>
      </c>
      <c r="H62" s="150">
        <f ca="1">SUMIFS(Einmaleinnahmen!$J$1:$J$71,Einmaleinnahmen!$H$1:$H$71,MwSt.!B62)</f>
        <v>0</v>
      </c>
      <c r="I62" s="151">
        <f t="shared" ca="1" si="3"/>
        <v>5085.7377610889807</v>
      </c>
      <c r="J62" s="152"/>
      <c r="K62" s="153">
        <f t="shared" ca="1" si="4"/>
        <v>44531</v>
      </c>
      <c r="L62" s="150">
        <f t="shared" ca="1" si="5"/>
        <v>5085.7377610889807</v>
      </c>
      <c r="M62" s="150">
        <f t="shared" ca="1" si="8"/>
        <v>0</v>
      </c>
      <c r="N62" s="150">
        <f t="shared" ca="1" si="8"/>
        <v>0</v>
      </c>
      <c r="O62" s="150">
        <f t="shared" ca="1" si="8"/>
        <v>0</v>
      </c>
      <c r="P62" s="151">
        <f t="shared" ca="1" si="8"/>
        <v>0</v>
      </c>
    </row>
    <row r="63" spans="2:16">
      <c r="B63" s="153">
        <f t="shared" ca="1" si="2"/>
        <v>44562</v>
      </c>
      <c r="C63" s="150">
        <f>Umsatz!C63</f>
        <v>89145.317164808002</v>
      </c>
      <c r="D63" s="150">
        <f t="shared" si="7"/>
        <v>4647.3862029046832</v>
      </c>
      <c r="E63" s="150">
        <f ca="1">IFERROR(HLOOKUP(B63,'Tabellarische Darstellung'!$A$79:$Y$150,ROW('Tabellarische Darstellung'!A$150)-ROW('Tabellarische Darstellung'!A$79)+1,FALSE),0)</f>
        <v>0</v>
      </c>
      <c r="F63" s="150">
        <f ca="1">SUMIFS(Einmalzahlungen!$J$1:$J$71,Einmalzahlungen!$H$1:$H$71,MwSt.!B63)</f>
        <v>0</v>
      </c>
      <c r="G63" s="150">
        <f ca="1">IFERROR(HLOOKUP($B63,'Tabellarische Darstellung'!$A$234:$Y$305,ROW('Tabellarische Darstellung'!C$305)-ROW('Tabellarische Darstellung'!C$234)+1,FALSE),0)</f>
        <v>0</v>
      </c>
      <c r="H63" s="150">
        <f ca="1">SUMIFS(Einmaleinnahmen!$J$1:$J$71,Einmaleinnahmen!$H$1:$H$71,MwSt.!B63)</f>
        <v>0</v>
      </c>
      <c r="I63" s="151">
        <f t="shared" ca="1" si="3"/>
        <v>4647.3862029046832</v>
      </c>
      <c r="J63" s="152"/>
      <c r="K63" s="153">
        <f t="shared" ca="1" si="4"/>
        <v>44562</v>
      </c>
      <c r="L63" s="150">
        <f t="shared" ca="1" si="5"/>
        <v>4647.3862029046832</v>
      </c>
      <c r="M63" s="150">
        <f t="shared" ca="1" si="8"/>
        <v>6792.103103177752</v>
      </c>
      <c r="N63" s="150">
        <f t="shared" ca="1" si="8"/>
        <v>10230.740880763013</v>
      </c>
      <c r="O63" s="150">
        <f t="shared" ca="1" si="8"/>
        <v>19562.314073068854</v>
      </c>
      <c r="P63" s="151">
        <f t="shared" ca="1" si="8"/>
        <v>42639.986882123114</v>
      </c>
    </row>
    <row r="64" spans="2:16">
      <c r="B64" s="153">
        <f t="shared" ca="1" si="2"/>
        <v>44593</v>
      </c>
      <c r="C64" s="150">
        <f>Umsatz!C64</f>
        <v>80979.793624699043</v>
      </c>
      <c r="D64" s="150">
        <f t="shared" si="7"/>
        <v>4221.6954022354957</v>
      </c>
      <c r="E64" s="150">
        <f ca="1">IFERROR(HLOOKUP(B64,'Tabellarische Darstellung'!$A$79:$Y$150,ROW('Tabellarische Darstellung'!A$150)-ROW('Tabellarische Darstellung'!A$79)+1,FALSE),0)</f>
        <v>0</v>
      </c>
      <c r="F64" s="150">
        <f ca="1">SUMIFS(Einmalzahlungen!$J$1:$J$71,Einmalzahlungen!$H$1:$H$71,MwSt.!B64)</f>
        <v>0</v>
      </c>
      <c r="G64" s="150">
        <f ca="1">IFERROR(HLOOKUP($B64,'Tabellarische Darstellung'!$A$234:$Y$305,ROW('Tabellarische Darstellung'!C$305)-ROW('Tabellarische Darstellung'!C$234)+1,FALSE),0)</f>
        <v>0</v>
      </c>
      <c r="H64" s="150">
        <f ca="1">SUMIFS(Einmaleinnahmen!$J$1:$J$71,Einmaleinnahmen!$H$1:$H$71,MwSt.!B64)</f>
        <v>0</v>
      </c>
      <c r="I64" s="151">
        <f t="shared" ca="1" si="3"/>
        <v>4221.6954022354957</v>
      </c>
      <c r="J64" s="152"/>
      <c r="K64" s="153">
        <f t="shared" ca="1" si="4"/>
        <v>44593</v>
      </c>
      <c r="L64" s="150">
        <f t="shared" ca="1" si="5"/>
        <v>4221.6954022354957</v>
      </c>
      <c r="M64" s="150">
        <f t="shared" ca="1" si="8"/>
        <v>0</v>
      </c>
      <c r="N64" s="150">
        <f t="shared" ca="1" si="8"/>
        <v>0</v>
      </c>
      <c r="O64" s="150">
        <f t="shared" ca="1" si="8"/>
        <v>0</v>
      </c>
      <c r="P64" s="151">
        <f t="shared" ca="1" si="8"/>
        <v>0</v>
      </c>
    </row>
    <row r="65" spans="2:16">
      <c r="B65" s="153">
        <f t="shared" ca="1" si="2"/>
        <v>44621</v>
      </c>
      <c r="C65" s="150">
        <f>Umsatz!C65</f>
        <v>86611.076174006448</v>
      </c>
      <c r="D65" s="150">
        <f t="shared" si="7"/>
        <v>4515.2693740003369</v>
      </c>
      <c r="E65" s="150">
        <f ca="1">IFERROR(HLOOKUP(B65,'Tabellarische Darstellung'!$A$79:$Y$150,ROW('Tabellarische Darstellung'!A$150)-ROW('Tabellarische Darstellung'!A$79)+1,FALSE),0)</f>
        <v>0</v>
      </c>
      <c r="F65" s="150">
        <f ca="1">SUMIFS(Einmalzahlungen!$J$1:$J$71,Einmalzahlungen!$H$1:$H$71,MwSt.!B65)</f>
        <v>0</v>
      </c>
      <c r="G65" s="150">
        <f ca="1">IFERROR(HLOOKUP($B65,'Tabellarische Darstellung'!$A$234:$Y$305,ROW('Tabellarische Darstellung'!C$305)-ROW('Tabellarische Darstellung'!C$234)+1,FALSE),0)</f>
        <v>0</v>
      </c>
      <c r="H65" s="150">
        <f ca="1">SUMIFS(Einmaleinnahmen!$J$1:$J$71,Einmaleinnahmen!$H$1:$H$71,MwSt.!B65)</f>
        <v>0</v>
      </c>
      <c r="I65" s="151">
        <f t="shared" ca="1" si="3"/>
        <v>4515.2693740003369</v>
      </c>
      <c r="J65" s="152"/>
      <c r="K65" s="153">
        <f t="shared" ca="1" si="4"/>
        <v>44621</v>
      </c>
      <c r="L65" s="150">
        <f t="shared" ca="1" si="5"/>
        <v>4515.2693740003369</v>
      </c>
      <c r="M65" s="150">
        <f t="shared" ca="1" si="8"/>
        <v>8869.081605140178</v>
      </c>
      <c r="N65" s="150">
        <f t="shared" ca="1" si="8"/>
        <v>0</v>
      </c>
      <c r="O65" s="150">
        <f t="shared" ca="1" si="8"/>
        <v>0</v>
      </c>
      <c r="P65" s="151">
        <f t="shared" ca="1" si="8"/>
        <v>0</v>
      </c>
    </row>
    <row r="66" spans="2:16">
      <c r="B66" s="153">
        <f t="shared" ca="1" si="2"/>
        <v>44652</v>
      </c>
      <c r="C66" s="150">
        <f>Umsatz!C66</f>
        <v>59924.537903846038</v>
      </c>
      <c r="D66" s="150">
        <f t="shared" si="7"/>
        <v>3124.0280423805993</v>
      </c>
      <c r="E66" s="150">
        <f ca="1">IFERROR(HLOOKUP(B66,'Tabellarische Darstellung'!$A$79:$Y$150,ROW('Tabellarische Darstellung'!A$150)-ROW('Tabellarische Darstellung'!A$79)+1,FALSE),0)</f>
        <v>0</v>
      </c>
      <c r="F66" s="150">
        <f ca="1">SUMIFS(Einmalzahlungen!$J$1:$J$71,Einmalzahlungen!$H$1:$H$71,MwSt.!B66)</f>
        <v>0</v>
      </c>
      <c r="G66" s="150">
        <f ca="1">IFERROR(HLOOKUP($B66,'Tabellarische Darstellung'!$A$234:$Y$305,ROW('Tabellarische Darstellung'!C$305)-ROW('Tabellarische Darstellung'!C$234)+1,FALSE),0)</f>
        <v>0</v>
      </c>
      <c r="H66" s="150">
        <f ca="1">SUMIFS(Einmaleinnahmen!$J$1:$J$71,Einmaleinnahmen!$H$1:$H$71,MwSt.!B66)</f>
        <v>0</v>
      </c>
      <c r="I66" s="151">
        <f t="shared" ca="1" si="3"/>
        <v>3124.0280423805993</v>
      </c>
      <c r="J66" s="152"/>
      <c r="K66" s="153">
        <f t="shared" ca="1" si="4"/>
        <v>44652</v>
      </c>
      <c r="L66" s="150">
        <f t="shared" ca="1" si="5"/>
        <v>3124.0280423805993</v>
      </c>
      <c r="M66" s="150">
        <f t="shared" ca="1" si="8"/>
        <v>0</v>
      </c>
      <c r="N66" s="150">
        <f t="shared" ca="1" si="8"/>
        <v>13384.350979140516</v>
      </c>
      <c r="O66" s="150">
        <f t="shared" ca="1" si="8"/>
        <v>0</v>
      </c>
      <c r="P66" s="151">
        <f t="shared" ca="1" si="8"/>
        <v>0</v>
      </c>
    </row>
    <row r="67" spans="2:16">
      <c r="B67" s="153">
        <f t="shared" ca="1" si="2"/>
        <v>44682</v>
      </c>
      <c r="C67" s="150">
        <f>Umsatz!C67</f>
        <v>54719.833056960422</v>
      </c>
      <c r="D67" s="150">
        <f t="shared" ref="D67:D74" si="9">IFERROR(C67/(1+VAT_RATE)*VAT_RATE,"")</f>
        <v>2852.6927186093112</v>
      </c>
      <c r="E67" s="150">
        <f ca="1">IFERROR(HLOOKUP(B67,'Tabellarische Darstellung'!$A$79:$Y$150,ROW('Tabellarische Darstellung'!A$150)-ROW('Tabellarische Darstellung'!A$79)+1,FALSE),0)</f>
        <v>0</v>
      </c>
      <c r="F67" s="150">
        <f ca="1">SUMIFS(Einmalzahlungen!$J$1:$J$71,Einmalzahlungen!$H$1:$H$71,MwSt.!B67)</f>
        <v>0</v>
      </c>
      <c r="G67" s="150">
        <f ca="1">IFERROR(HLOOKUP($B67,'Tabellarische Darstellung'!$A$234:$Y$305,ROW('Tabellarische Darstellung'!C$305)-ROW('Tabellarische Darstellung'!C$234)+1,FALSE),0)</f>
        <v>0</v>
      </c>
      <c r="H67" s="150">
        <f ca="1">SUMIFS(Einmaleinnahmen!$J$1:$J$71,Einmaleinnahmen!$H$1:$H$71,MwSt.!B67)</f>
        <v>0</v>
      </c>
      <c r="I67" s="151">
        <f t="shared" ca="1" si="3"/>
        <v>2852.6927186093112</v>
      </c>
      <c r="J67" s="152"/>
      <c r="K67" s="153">
        <f t="shared" ca="1" si="4"/>
        <v>44682</v>
      </c>
      <c r="L67" s="150">
        <f t="shared" ca="1" si="5"/>
        <v>2852.6927186093112</v>
      </c>
      <c r="M67" s="150">
        <f t="shared" ca="1" si="8"/>
        <v>7639.2974163809358</v>
      </c>
      <c r="N67" s="150">
        <f t="shared" ca="1" si="8"/>
        <v>0</v>
      </c>
      <c r="O67" s="150">
        <f t="shared" ca="1" si="8"/>
        <v>0</v>
      </c>
      <c r="P67" s="151">
        <f t="shared" ca="1" si="8"/>
        <v>0</v>
      </c>
    </row>
    <row r="68" spans="2:16">
      <c r="B68" s="153">
        <f t="shared" ref="B68:B74" ca="1" si="10">EOMONTH(B67,0)+1</f>
        <v>44713</v>
      </c>
      <c r="C68" s="150">
        <f>Umsatz!C68</f>
        <v>83488.585229839955</v>
      </c>
      <c r="D68" s="150">
        <f t="shared" si="9"/>
        <v>4352.4854859158277</v>
      </c>
      <c r="E68" s="150">
        <f ca="1">IFERROR(HLOOKUP(B68,'Tabellarische Darstellung'!$A$79:$Y$150,ROW('Tabellarische Darstellung'!A$150)-ROW('Tabellarische Darstellung'!A$79)+1,FALSE),0)</f>
        <v>0</v>
      </c>
      <c r="F68" s="150">
        <f ca="1">SUMIFS(Einmalzahlungen!$J$1:$J$71,Einmalzahlungen!$H$1:$H$71,MwSt.!B68)</f>
        <v>0</v>
      </c>
      <c r="G68" s="150">
        <f ca="1">IFERROR(HLOOKUP($B68,'Tabellarische Darstellung'!$A$234:$Y$305,ROW('Tabellarische Darstellung'!C$305)-ROW('Tabellarische Darstellung'!C$234)+1,FALSE),0)</f>
        <v>0</v>
      </c>
      <c r="H68" s="150">
        <f ca="1">SUMIFS(Einmaleinnahmen!$J$1:$J$71,Einmaleinnahmen!$H$1:$H$71,MwSt.!B68)</f>
        <v>0</v>
      </c>
      <c r="I68" s="151">
        <f t="shared" ref="I68:I74" ca="1" si="11">D68+G68+H68-E68-F68</f>
        <v>4352.4854859158277</v>
      </c>
      <c r="J68" s="152"/>
      <c r="K68" s="153">
        <f t="shared" ref="K68:K74" ca="1" si="12">B68</f>
        <v>44713</v>
      </c>
      <c r="L68" s="150">
        <f t="shared" ref="L68:L74" ca="1" si="13">I68</f>
        <v>4352.4854859158277</v>
      </c>
      <c r="M68" s="150">
        <f t="shared" ca="1" si="8"/>
        <v>0</v>
      </c>
      <c r="N68" s="150">
        <f t="shared" ca="1" si="8"/>
        <v>0</v>
      </c>
      <c r="O68" s="150">
        <f t="shared" ca="1" si="8"/>
        <v>0</v>
      </c>
      <c r="P68" s="151">
        <f t="shared" ca="1" si="8"/>
        <v>0</v>
      </c>
    </row>
    <row r="69" spans="2:16">
      <c r="B69" s="153">
        <f t="shared" ca="1" si="10"/>
        <v>44743</v>
      </c>
      <c r="C69" s="150">
        <f>Umsatz!C69</f>
        <v>99931.895280936224</v>
      </c>
      <c r="D69" s="150">
        <f t="shared" si="9"/>
        <v>5209.7196591957281</v>
      </c>
      <c r="E69" s="150">
        <f ca="1">IFERROR(HLOOKUP(B69,'Tabellarische Darstellung'!$A$79:$Y$150,ROW('Tabellarische Darstellung'!A$150)-ROW('Tabellarische Darstellung'!A$79)+1,FALSE),0)</f>
        <v>0</v>
      </c>
      <c r="F69" s="150">
        <f ca="1">SUMIFS(Einmalzahlungen!$J$1:$J$71,Einmalzahlungen!$H$1:$H$71,MwSt.!B69)</f>
        <v>0</v>
      </c>
      <c r="G69" s="150">
        <f ca="1">IFERROR(HLOOKUP($B69,'Tabellarische Darstellung'!$A$234:$Y$305,ROW('Tabellarische Darstellung'!C$305)-ROW('Tabellarische Darstellung'!C$234)+1,FALSE),0)</f>
        <v>0</v>
      </c>
      <c r="H69" s="150">
        <f ca="1">SUMIFS(Einmaleinnahmen!$J$1:$J$71,Einmaleinnahmen!$H$1:$H$71,MwSt.!B69)</f>
        <v>0</v>
      </c>
      <c r="I69" s="151">
        <f t="shared" ca="1" si="11"/>
        <v>5209.7196591957281</v>
      </c>
      <c r="J69" s="152"/>
      <c r="K69" s="153">
        <f t="shared" ca="1" si="12"/>
        <v>44743</v>
      </c>
      <c r="L69" s="150">
        <f t="shared" ca="1" si="13"/>
        <v>5209.7196591957281</v>
      </c>
      <c r="M69" s="150">
        <f t="shared" ca="1" si="8"/>
        <v>7205.1782045251384</v>
      </c>
      <c r="N69" s="150">
        <f t="shared" ca="1" si="8"/>
        <v>10329.206246905738</v>
      </c>
      <c r="O69" s="150">
        <f t="shared" ca="1" si="8"/>
        <v>23713.557226046258</v>
      </c>
      <c r="P69" s="151">
        <f t="shared" ca="1" si="8"/>
        <v>0</v>
      </c>
    </row>
    <row r="70" spans="2:16">
      <c r="B70" s="153">
        <f t="shared" ca="1" si="10"/>
        <v>44774</v>
      </c>
      <c r="C70" s="150">
        <f>Umsatz!C70</f>
        <v>89995.908056397835</v>
      </c>
      <c r="D70" s="150">
        <f t="shared" si="9"/>
        <v>4691.729803888039</v>
      </c>
      <c r="E70" s="150">
        <f ca="1">IFERROR(HLOOKUP(B70,'Tabellarische Darstellung'!$A$79:$Y$150,ROW('Tabellarische Darstellung'!A$150)-ROW('Tabellarische Darstellung'!A$79)+1,FALSE),0)</f>
        <v>0</v>
      </c>
      <c r="F70" s="150">
        <f ca="1">SUMIFS(Einmalzahlungen!$J$1:$J$71,Einmalzahlungen!$H$1:$H$71,MwSt.!B70)</f>
        <v>0</v>
      </c>
      <c r="G70" s="150">
        <f ca="1">IFERROR(HLOOKUP($B70,'Tabellarische Darstellung'!$A$234:$Y$305,ROW('Tabellarische Darstellung'!C$305)-ROW('Tabellarische Darstellung'!C$234)+1,FALSE),0)</f>
        <v>0</v>
      </c>
      <c r="H70" s="150">
        <f ca="1">SUMIFS(Einmaleinnahmen!$J$1:$J$71,Einmaleinnahmen!$H$1:$H$71,MwSt.!B70)</f>
        <v>0</v>
      </c>
      <c r="I70" s="151">
        <f t="shared" ca="1" si="11"/>
        <v>4691.729803888039</v>
      </c>
      <c r="J70" s="152"/>
      <c r="K70" s="153">
        <f t="shared" ca="1" si="12"/>
        <v>44774</v>
      </c>
      <c r="L70" s="150">
        <f t="shared" ca="1" si="13"/>
        <v>4691.729803888039</v>
      </c>
      <c r="M70" s="150">
        <f t="shared" ca="1" si="8"/>
        <v>0</v>
      </c>
      <c r="N70" s="150">
        <f t="shared" ca="1" si="8"/>
        <v>0</v>
      </c>
      <c r="O70" s="150">
        <f t="shared" ca="1" si="8"/>
        <v>0</v>
      </c>
      <c r="P70" s="151">
        <f t="shared" ca="1" si="8"/>
        <v>0</v>
      </c>
    </row>
    <row r="71" spans="2:16">
      <c r="B71" s="153">
        <f t="shared" ca="1" si="10"/>
        <v>44805</v>
      </c>
      <c r="C71" s="150">
        <f>Umsatz!C71</f>
        <v>45129.283551249573</v>
      </c>
      <c r="D71" s="150">
        <f t="shared" si="9"/>
        <v>2352.711464757087</v>
      </c>
      <c r="E71" s="150">
        <f ca="1">IFERROR(HLOOKUP(B71,'Tabellarische Darstellung'!$A$79:$Y$150,ROW('Tabellarische Darstellung'!A$150)-ROW('Tabellarische Darstellung'!A$79)+1,FALSE),0)</f>
        <v>0</v>
      </c>
      <c r="F71" s="150">
        <f ca="1">SUMIFS(Einmalzahlungen!$J$1:$J$71,Einmalzahlungen!$H$1:$H$71,MwSt.!B71)</f>
        <v>0</v>
      </c>
      <c r="G71" s="150">
        <f ca="1">IFERROR(HLOOKUP($B71,'Tabellarische Darstellung'!$A$234:$Y$305,ROW('Tabellarische Darstellung'!C$305)-ROW('Tabellarische Darstellung'!C$234)+1,FALSE),0)</f>
        <v>0</v>
      </c>
      <c r="H71" s="150">
        <f ca="1">SUMIFS(Einmaleinnahmen!$J$1:$J$71,Einmaleinnahmen!$H$1:$H$71,MwSt.!B71)</f>
        <v>0</v>
      </c>
      <c r="I71" s="151">
        <f t="shared" ca="1" si="11"/>
        <v>2352.711464757087</v>
      </c>
      <c r="J71" s="152"/>
      <c r="K71" s="153">
        <f t="shared" ca="1" si="12"/>
        <v>44805</v>
      </c>
      <c r="L71" s="150">
        <f t="shared" ca="1" si="13"/>
        <v>2352.711464757087</v>
      </c>
      <c r="M71" s="150">
        <f t="shared" ca="1" si="8"/>
        <v>9901.4494630837671</v>
      </c>
      <c r="N71" s="150">
        <f t="shared" ca="1" si="8"/>
        <v>0</v>
      </c>
      <c r="O71" s="150">
        <f t="shared" ca="1" si="8"/>
        <v>0</v>
      </c>
      <c r="P71" s="151">
        <f t="shared" ca="1" si="8"/>
        <v>0</v>
      </c>
    </row>
    <row r="72" spans="2:16">
      <c r="B72" s="153">
        <f t="shared" ca="1" si="10"/>
        <v>44835</v>
      </c>
      <c r="C72" s="150">
        <f>Umsatz!C72</f>
        <v>80957.003666081378</v>
      </c>
      <c r="D72" s="150">
        <f t="shared" si="9"/>
        <v>4220.5073001274659</v>
      </c>
      <c r="E72" s="150">
        <f ca="1">IFERROR(HLOOKUP(B72,'Tabellarische Darstellung'!$A$79:$Y$150,ROW('Tabellarische Darstellung'!A$150)-ROW('Tabellarische Darstellung'!A$79)+1,FALSE),0)</f>
        <v>0</v>
      </c>
      <c r="F72" s="150">
        <f ca="1">SUMIFS(Einmalzahlungen!$J$1:$J$71,Einmalzahlungen!$H$1:$H$71,MwSt.!B72)</f>
        <v>0</v>
      </c>
      <c r="G72" s="150">
        <f ca="1">IFERROR(HLOOKUP($B72,'Tabellarische Darstellung'!$A$234:$Y$305,ROW('Tabellarische Darstellung'!C$305)-ROW('Tabellarische Darstellung'!C$234)+1,FALSE),0)</f>
        <v>0</v>
      </c>
      <c r="H72" s="150">
        <f ca="1">SUMIFS(Einmaleinnahmen!$J$1:$J$71,Einmaleinnahmen!$H$1:$H$71,MwSt.!B72)</f>
        <v>0</v>
      </c>
      <c r="I72" s="151">
        <f t="shared" ca="1" si="11"/>
        <v>4220.5073001274659</v>
      </c>
      <c r="J72" s="152"/>
      <c r="K72" s="153">
        <f t="shared" ca="1" si="12"/>
        <v>44835</v>
      </c>
      <c r="L72" s="150">
        <f t="shared" ca="1" si="13"/>
        <v>4220.5073001274659</v>
      </c>
      <c r="M72" s="150">
        <f t="shared" ca="1" si="8"/>
        <v>0</v>
      </c>
      <c r="N72" s="150">
        <f t="shared" ca="1" si="8"/>
        <v>12254.160927840854</v>
      </c>
      <c r="O72" s="150">
        <f t="shared" ca="1" si="8"/>
        <v>0</v>
      </c>
      <c r="P72" s="151">
        <f t="shared" ca="1" si="8"/>
        <v>0</v>
      </c>
    </row>
    <row r="73" spans="2:16">
      <c r="B73" s="153">
        <f t="shared" ca="1" si="10"/>
        <v>44866</v>
      </c>
      <c r="C73" s="150">
        <f>Umsatz!C73</f>
        <v>69439.722214465713</v>
      </c>
      <c r="D73" s="150">
        <f t="shared" si="9"/>
        <v>3620.0803050195395</v>
      </c>
      <c r="E73" s="150">
        <f ca="1">IFERROR(HLOOKUP(B73,'Tabellarische Darstellung'!$A$79:$Y$150,ROW('Tabellarische Darstellung'!A$150)-ROW('Tabellarische Darstellung'!A$79)+1,FALSE),0)</f>
        <v>0</v>
      </c>
      <c r="F73" s="150">
        <f ca="1">SUMIFS(Einmalzahlungen!$J$1:$J$71,Einmalzahlungen!$H$1:$H$71,MwSt.!B73)</f>
        <v>0</v>
      </c>
      <c r="G73" s="150">
        <f ca="1">IFERROR(HLOOKUP($B73,'Tabellarische Darstellung'!$A$234:$Y$305,ROW('Tabellarische Darstellung'!C$305)-ROW('Tabellarische Darstellung'!C$234)+1,FALSE),0)</f>
        <v>0</v>
      </c>
      <c r="H73" s="150">
        <f ca="1">SUMIFS(Einmaleinnahmen!$J$1:$J$71,Einmaleinnahmen!$H$1:$H$71,MwSt.!B73)</f>
        <v>0</v>
      </c>
      <c r="I73" s="151">
        <f t="shared" ca="1" si="11"/>
        <v>3620.0803050195395</v>
      </c>
      <c r="J73" s="152"/>
      <c r="K73" s="153">
        <f t="shared" ca="1" si="12"/>
        <v>44866</v>
      </c>
      <c r="L73" s="150">
        <f t="shared" ca="1" si="13"/>
        <v>3620.0803050195395</v>
      </c>
      <c r="M73" s="150">
        <f t="shared" ca="1" si="8"/>
        <v>6573.2187648845529</v>
      </c>
      <c r="N73" s="150">
        <f t="shared" ca="1" si="8"/>
        <v>0</v>
      </c>
      <c r="O73" s="150">
        <f t="shared" ca="1" si="8"/>
        <v>0</v>
      </c>
      <c r="P73" s="151">
        <f t="shared" ca="1" si="8"/>
        <v>0</v>
      </c>
    </row>
    <row r="74" spans="2:16">
      <c r="B74" s="153">
        <f t="shared" ca="1" si="10"/>
        <v>44896</v>
      </c>
      <c r="C74" s="150">
        <f>Umsatz!C74</f>
        <v>101682.03926134898</v>
      </c>
      <c r="D74" s="150">
        <f t="shared" si="9"/>
        <v>5300.9593927717488</v>
      </c>
      <c r="E74" s="150">
        <f ca="1">IFERROR(HLOOKUP(B74,'Tabellarische Darstellung'!$A$79:$Y$150,ROW('Tabellarische Darstellung'!A$150)-ROW('Tabellarische Darstellung'!A$79)+1,FALSE),0)</f>
        <v>0</v>
      </c>
      <c r="F74" s="150">
        <f ca="1">SUMIFS(Einmalzahlungen!$J$1:$J$71,Einmalzahlungen!$H$1:$H$71,MwSt.!B74)</f>
        <v>0</v>
      </c>
      <c r="G74" s="150">
        <f ca="1">IFERROR(HLOOKUP($B74,'Tabellarische Darstellung'!$A$234:$Y$305,ROW('Tabellarische Darstellung'!C$305)-ROW('Tabellarische Darstellung'!C$234)+1,FALSE),0)</f>
        <v>0</v>
      </c>
      <c r="H74" s="150">
        <f ca="1">SUMIFS(Einmaleinnahmen!$J$1:$J$71,Einmaleinnahmen!$H$1:$H$71,MwSt.!B74)</f>
        <v>0</v>
      </c>
      <c r="I74" s="151">
        <f t="shared" ca="1" si="11"/>
        <v>5300.9593927717488</v>
      </c>
      <c r="J74" s="152"/>
      <c r="K74" s="153">
        <f t="shared" ca="1" si="12"/>
        <v>44896</v>
      </c>
      <c r="L74" s="150">
        <f t="shared" ca="1" si="13"/>
        <v>5300.9593927717488</v>
      </c>
      <c r="M74" s="150">
        <f t="shared" ca="1" si="8"/>
        <v>0</v>
      </c>
      <c r="N74" s="150">
        <f t="shared" ca="1" si="8"/>
        <v>0</v>
      </c>
      <c r="O74" s="154">
        <f t="shared" ca="1" si="8"/>
        <v>0</v>
      </c>
      <c r="P74" s="155">
        <f t="shared" ca="1" si="8"/>
        <v>0</v>
      </c>
    </row>
    <row r="75" spans="2:16">
      <c r="B75" s="50"/>
      <c r="C75" s="50"/>
      <c r="D75" s="50"/>
      <c r="E75" s="50"/>
      <c r="F75" s="50"/>
      <c r="G75" s="50"/>
      <c r="H75" s="50"/>
      <c r="I75" s="50"/>
      <c r="K75" s="50"/>
      <c r="L75" s="50"/>
      <c r="M75" s="50"/>
      <c r="N75" s="50"/>
      <c r="O75" s="50"/>
      <c r="P75" s="50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6" baseType="variant">
      <vt:variant>
        <vt:lpstr>Arbeitsblätter</vt:lpstr>
      </vt:variant>
      <vt:variant>
        <vt:i4>9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16</vt:i4>
      </vt:variant>
    </vt:vector>
  </HeadingPairs>
  <TitlesOfParts>
    <vt:vector size="27" baseType="lpstr">
      <vt:lpstr>Tabellarische Darstellung</vt:lpstr>
      <vt:lpstr>Periodische Zahlungen</vt:lpstr>
      <vt:lpstr>Einmalzahlungen</vt:lpstr>
      <vt:lpstr>Periodische Einnahmen</vt:lpstr>
      <vt:lpstr>Einmaleinnahmen</vt:lpstr>
      <vt:lpstr>Umsatz</vt:lpstr>
      <vt:lpstr>Konten</vt:lpstr>
      <vt:lpstr>AUX</vt:lpstr>
      <vt:lpstr>MwSt.</vt:lpstr>
      <vt:lpstr>Finanzielle Reichweite</vt:lpstr>
      <vt:lpstr>Liquidität</vt:lpstr>
      <vt:lpstr>ACCOUNT_LIMIT</vt:lpstr>
      <vt:lpstr>AUX_PERIODS</vt:lpstr>
      <vt:lpstr>AUX_VAT_BALANCED_RATE</vt:lpstr>
      <vt:lpstr>AUX_VAT_FOR_PURCHASES</vt:lpstr>
      <vt:lpstr>AUX_VAT_PAYMENTS_FOR_PURCHASES</vt:lpstr>
      <vt:lpstr>CREDIT</vt:lpstr>
      <vt:lpstr>FX_RATE_EUR</vt:lpstr>
      <vt:lpstr>INCOME</vt:lpstr>
      <vt:lpstr>NO</vt:lpstr>
      <vt:lpstr>'Periodische Einnahmen'!PERIODISCHE_ZAHLUNGEN</vt:lpstr>
      <vt:lpstr>PERIODISCHE_ZAHLUNGEN</vt:lpstr>
      <vt:lpstr>ULTIMO</vt:lpstr>
      <vt:lpstr>VAT_PAYMENTS</vt:lpstr>
      <vt:lpstr>VAT_RATE</vt:lpstr>
      <vt:lpstr>YES</vt:lpstr>
      <vt:lpstr>YES_NO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Trapp</dc:creator>
  <cp:keywords/>
  <dc:description/>
  <cp:lastModifiedBy>Microsoft Office User</cp:lastModifiedBy>
  <dcterms:created xsi:type="dcterms:W3CDTF">2020-03-19T10:53:22Z</dcterms:created>
  <dcterms:modified xsi:type="dcterms:W3CDTF">2020-06-14T17:25:42Z</dcterms:modified>
  <cp:category/>
</cp:coreProperties>
</file>