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procelo/procelo/Produkte/Liquiplan/"/>
    </mc:Choice>
  </mc:AlternateContent>
  <xr:revisionPtr revIDLastSave="0" documentId="13_ncr:1_{1D1D0E2C-0659-1242-8BAC-CD28DCA9DFB7}" xr6:coauthVersionLast="45" xr6:coauthVersionMax="45" xr10:uidLastSave="{00000000-0000-0000-0000-000000000000}"/>
  <bookViews>
    <workbookView xWindow="0" yWindow="460" windowWidth="28800" windowHeight="16900" activeTab="8" xr2:uid="{D5284EE0-91DD-40FE-B9D1-116F85789EE6}"/>
  </bookViews>
  <sheets>
    <sheet name="Finanzielle Reichweite" sheetId="16" r:id="rId1"/>
    <sheet name="Liquidität" sheetId="10" r:id="rId2"/>
    <sheet name="Tabellarische Darstellung" sheetId="1" r:id="rId3"/>
    <sheet name="Periodische Zahlungen" sheetId="8" r:id="rId4"/>
    <sheet name="Einmalzahlungen" sheetId="2" r:id="rId5"/>
    <sheet name="Periodische Einnahmen" sheetId="13" r:id="rId6"/>
    <sheet name="Einmaleinnahmen" sheetId="12" r:id="rId7"/>
    <sheet name="Umsatzplanung" sheetId="14" r:id="rId8"/>
    <sheet name="Konten" sheetId="9" r:id="rId9"/>
    <sheet name="AUX" sheetId="15" r:id="rId10"/>
  </sheets>
  <definedNames>
    <definedName name="_xlnm._FilterDatabase" localSheetId="6" hidden="1">Einmaleinnahmen!$A$1:$H$1</definedName>
    <definedName name="_xlnm._FilterDatabase" localSheetId="4" hidden="1">Einmalzahlungen!$A$1:$H$14</definedName>
    <definedName name="_xlnm._FilterDatabase" localSheetId="5" hidden="1">'Periodische Einnahmen'!$A$1:$I$71</definedName>
    <definedName name="_xlnm._FilterDatabase" localSheetId="3" hidden="1">'Periodische Zahlungen'!$A$1:$I$1</definedName>
    <definedName name="ACCOUNT_INTEREST">Konten!#REF!</definedName>
    <definedName name="ACCOUNT_LIMIT">Konten!$H$4:$L$77</definedName>
    <definedName name="BstGewinn" localSheetId="2">#N/A</definedName>
    <definedName name="BstGewinn2" localSheetId="2">#N/A</definedName>
    <definedName name="CREDIT">Konten!$E$4:$F$13</definedName>
    <definedName name="Druckbereich_MI" localSheetId="2">#N/A</definedName>
    <definedName name="FinAufwand" localSheetId="2">#N/A</definedName>
    <definedName name="FinAufwand2" localSheetId="2">#N/A</definedName>
    <definedName name="Firma" localSheetId="2">#N/A</definedName>
    <definedName name="Firma2" localSheetId="2">#N/A</definedName>
    <definedName name="FX_RATE_EUR">AUX!$C$6</definedName>
    <definedName name="GesamtAktiven" localSheetId="2">#N/A</definedName>
    <definedName name="GruBes" localSheetId="2">#N/A</definedName>
    <definedName name="INCOME">Umsatzplanung!$B$3:$C$74</definedName>
    <definedName name="PERIODISCHE_ZAHLUNGEN" localSheetId="5">'Periodische Einnahmen'!$A$2:$I$71</definedName>
    <definedName name="PERIODISCHE_ZAHLUNGEN">'Periodische Zahlungen'!$A$2:$I$71</definedName>
    <definedName name="sdfj" localSheetId="2">#N/A</definedName>
    <definedName name="SteuerPeriode" localSheetId="2">#N/A</definedName>
    <definedName name="Tage" localSheetId="2">#N/A</definedName>
    <definedName name="TotalFaktor" localSheetId="2">#N/A</definedName>
    <definedName name="ULTIMO">AUX!$C$4</definedName>
    <definedName name="VAT_RATE">AUX!$C$7</definedName>
    <definedName name="YES_NO">AUX!$C$19:$C$21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14" l="1"/>
  <c r="D21" i="14"/>
  <c r="D15" i="14"/>
  <c r="D9" i="14"/>
  <c r="D69" i="14"/>
  <c r="D63" i="14"/>
  <c r="D57" i="14"/>
  <c r="D51" i="14"/>
  <c r="D45" i="14"/>
  <c r="D39" i="14"/>
  <c r="D33" i="14"/>
  <c r="F21" i="8" l="1"/>
  <c r="F20" i="8"/>
  <c r="F19" i="8"/>
  <c r="F18" i="8"/>
  <c r="F17" i="8"/>
  <c r="F16" i="8"/>
  <c r="F15" i="8"/>
  <c r="F14" i="8"/>
  <c r="F13" i="8"/>
  <c r="F12" i="8"/>
  <c r="F11" i="8"/>
  <c r="F10" i="8"/>
  <c r="F9" i="8"/>
  <c r="G20" i="8" l="1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G36" i="8"/>
  <c r="H36" i="8"/>
  <c r="I36" i="8"/>
  <c r="G37" i="8"/>
  <c r="H37" i="8"/>
  <c r="I37" i="8"/>
  <c r="G38" i="8"/>
  <c r="H38" i="8"/>
  <c r="I38" i="8"/>
  <c r="G39" i="8"/>
  <c r="H39" i="8"/>
  <c r="I39" i="8"/>
  <c r="G40" i="8"/>
  <c r="H40" i="8"/>
  <c r="I40" i="8"/>
  <c r="G41" i="8"/>
  <c r="H41" i="8"/>
  <c r="I41" i="8"/>
  <c r="G42" i="8"/>
  <c r="H42" i="8"/>
  <c r="I42" i="8"/>
  <c r="G43" i="8"/>
  <c r="H43" i="8"/>
  <c r="I43" i="8"/>
  <c r="G44" i="8"/>
  <c r="H44" i="8"/>
  <c r="I44" i="8"/>
  <c r="G45" i="8"/>
  <c r="H45" i="8"/>
  <c r="I45" i="8"/>
  <c r="G46" i="8"/>
  <c r="H46" i="8"/>
  <c r="I46" i="8"/>
  <c r="G47" i="8"/>
  <c r="H47" i="8"/>
  <c r="I47" i="8"/>
  <c r="G48" i="8"/>
  <c r="H48" i="8"/>
  <c r="I48" i="8"/>
  <c r="G49" i="8"/>
  <c r="H49" i="8"/>
  <c r="I49" i="8"/>
  <c r="G50" i="8"/>
  <c r="H50" i="8"/>
  <c r="I50" i="8"/>
  <c r="G51" i="8"/>
  <c r="H51" i="8"/>
  <c r="I51" i="8"/>
  <c r="G52" i="8"/>
  <c r="H52" i="8"/>
  <c r="I52" i="8"/>
  <c r="G53" i="8"/>
  <c r="H53" i="8"/>
  <c r="I53" i="8"/>
  <c r="G54" i="8"/>
  <c r="H54" i="8"/>
  <c r="I54" i="8"/>
  <c r="G55" i="8"/>
  <c r="H55" i="8"/>
  <c r="I55" i="8"/>
  <c r="G56" i="8"/>
  <c r="H56" i="8"/>
  <c r="I56" i="8"/>
  <c r="G57" i="8"/>
  <c r="H57" i="8"/>
  <c r="I57" i="8"/>
  <c r="G58" i="8"/>
  <c r="H58" i="8"/>
  <c r="I58" i="8"/>
  <c r="G59" i="8"/>
  <c r="H59" i="8"/>
  <c r="I59" i="8"/>
  <c r="G60" i="8"/>
  <c r="H60" i="8"/>
  <c r="I60" i="8"/>
  <c r="G61" i="8"/>
  <c r="H61" i="8"/>
  <c r="I61" i="8"/>
  <c r="G62" i="8"/>
  <c r="H62" i="8"/>
  <c r="I62" i="8"/>
  <c r="G63" i="8"/>
  <c r="H63" i="8"/>
  <c r="I63" i="8"/>
  <c r="G64" i="8"/>
  <c r="H64" i="8"/>
  <c r="I64" i="8"/>
  <c r="G65" i="8"/>
  <c r="H65" i="8"/>
  <c r="I65" i="8"/>
  <c r="G66" i="8"/>
  <c r="H66" i="8"/>
  <c r="I66" i="8"/>
  <c r="G67" i="8"/>
  <c r="H67" i="8"/>
  <c r="I67" i="8"/>
  <c r="G68" i="8"/>
  <c r="H68" i="8"/>
  <c r="I68" i="8"/>
  <c r="G69" i="8"/>
  <c r="H69" i="8"/>
  <c r="I69" i="8"/>
  <c r="G70" i="8"/>
  <c r="H70" i="8"/>
  <c r="I70" i="8"/>
  <c r="G71" i="8"/>
  <c r="H71" i="8"/>
  <c r="I71" i="8"/>
  <c r="G72" i="8"/>
  <c r="H72" i="8"/>
  <c r="I72" i="8"/>
  <c r="G19" i="8"/>
  <c r="G18" i="8"/>
  <c r="G7" i="8"/>
  <c r="G5" i="8"/>
  <c r="G4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8" l="1"/>
  <c r="F71" i="8"/>
  <c r="F3" i="8"/>
  <c r="F4" i="8"/>
  <c r="F5" i="8"/>
  <c r="F6" i="8"/>
  <c r="F7" i="8"/>
  <c r="F8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2" i="8"/>
  <c r="A88" i="1" l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8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4" i="13" l="1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3" i="13"/>
  <c r="H3" i="13"/>
  <c r="I3" i="13"/>
  <c r="H4" i="13"/>
  <c r="I4" i="13"/>
  <c r="H5" i="13"/>
  <c r="I5" i="13"/>
  <c r="H6" i="13"/>
  <c r="I6" i="13"/>
  <c r="H7" i="13"/>
  <c r="I7" i="13"/>
  <c r="H8" i="13"/>
  <c r="I8" i="13"/>
  <c r="H9" i="13"/>
  <c r="I9" i="13"/>
  <c r="H10" i="13"/>
  <c r="I10" i="13"/>
  <c r="H11" i="13"/>
  <c r="I11" i="13"/>
  <c r="H12" i="13"/>
  <c r="I12" i="13"/>
  <c r="H13" i="13"/>
  <c r="I13" i="13"/>
  <c r="H14" i="13"/>
  <c r="I14" i="13"/>
  <c r="H15" i="13"/>
  <c r="I15" i="13"/>
  <c r="H16" i="13"/>
  <c r="I16" i="13"/>
  <c r="H17" i="13"/>
  <c r="I17" i="13"/>
  <c r="H18" i="13"/>
  <c r="I18" i="13"/>
  <c r="H19" i="13"/>
  <c r="I19" i="13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H28" i="13"/>
  <c r="I28" i="13"/>
  <c r="H29" i="13"/>
  <c r="I29" i="13"/>
  <c r="H30" i="13"/>
  <c r="I30" i="13"/>
  <c r="H31" i="13"/>
  <c r="I31" i="13"/>
  <c r="H32" i="13"/>
  <c r="I32" i="13"/>
  <c r="H33" i="13"/>
  <c r="I33" i="13"/>
  <c r="H34" i="13"/>
  <c r="I34" i="13"/>
  <c r="H35" i="13"/>
  <c r="I35" i="13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H60" i="13"/>
  <c r="I60" i="13"/>
  <c r="H61" i="13"/>
  <c r="I61" i="13"/>
  <c r="H62" i="13"/>
  <c r="I62" i="13"/>
  <c r="H63" i="13"/>
  <c r="I63" i="13"/>
  <c r="H64" i="13"/>
  <c r="I64" i="13"/>
  <c r="H65" i="13"/>
  <c r="I65" i="13"/>
  <c r="H66" i="13"/>
  <c r="I66" i="13"/>
  <c r="H67" i="13"/>
  <c r="I67" i="13"/>
  <c r="H68" i="13"/>
  <c r="I68" i="13"/>
  <c r="H69" i="13"/>
  <c r="I69" i="13"/>
  <c r="H70" i="13"/>
  <c r="I70" i="13"/>
  <c r="H71" i="13"/>
  <c r="I71" i="13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K5" i="9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J5" i="9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J53" i="9" s="1"/>
  <c r="J54" i="9" s="1"/>
  <c r="J55" i="9" s="1"/>
  <c r="J56" i="9" s="1"/>
  <c r="J57" i="9" s="1"/>
  <c r="J58" i="9" s="1"/>
  <c r="J59" i="9" s="1"/>
  <c r="J60" i="9" s="1"/>
  <c r="J61" i="9" s="1"/>
  <c r="J62" i="9" s="1"/>
  <c r="J63" i="9" s="1"/>
  <c r="J64" i="9" s="1"/>
  <c r="J65" i="9" s="1"/>
  <c r="J66" i="9" s="1"/>
  <c r="J67" i="9" s="1"/>
  <c r="J68" i="9" s="1"/>
  <c r="J69" i="9" s="1"/>
  <c r="J70" i="9" s="1"/>
  <c r="J71" i="9" s="1"/>
  <c r="J72" i="9" s="1"/>
  <c r="J73" i="9" s="1"/>
  <c r="J74" i="9" s="1"/>
  <c r="J75" i="9" s="1"/>
  <c r="H6" i="9" l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5" i="9"/>
  <c r="B3" i="14" l="1"/>
  <c r="I3" i="8" l="1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K3" i="9" l="1"/>
  <c r="J3" i="9"/>
  <c r="I3" i="9"/>
  <c r="I5" i="9" l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l="1"/>
  <c r="L75" i="9" s="1"/>
  <c r="L74" i="9"/>
  <c r="F2" i="13"/>
  <c r="C3" i="15" l="1"/>
  <c r="B1" i="1" s="1"/>
  <c r="H71" i="2"/>
  <c r="H70" i="2"/>
  <c r="H69" i="2"/>
  <c r="H68" i="2"/>
  <c r="H6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2" i="2"/>
  <c r="H14" i="2"/>
  <c r="H3" i="2"/>
  <c r="H18" i="2"/>
  <c r="H17" i="2"/>
  <c r="H16" i="2"/>
  <c r="H12" i="2"/>
  <c r="H15" i="2"/>
  <c r="H10" i="2"/>
  <c r="H11" i="2"/>
  <c r="H8" i="2"/>
  <c r="H13" i="2"/>
  <c r="H6" i="2"/>
  <c r="H7" i="2"/>
  <c r="H9" i="2"/>
  <c r="H4" i="2"/>
  <c r="H5" i="2"/>
  <c r="B5" i="1" l="1"/>
  <c r="B75" i="1"/>
  <c r="B71" i="1"/>
  <c r="B73" i="1"/>
  <c r="B76" i="1"/>
  <c r="B72" i="1"/>
  <c r="B74" i="1"/>
  <c r="B70" i="1"/>
  <c r="B66" i="1"/>
  <c r="B68" i="1"/>
  <c r="B67" i="1"/>
  <c r="B69" i="1"/>
  <c r="B155" i="1"/>
  <c r="B156" i="1"/>
  <c r="B154" i="1"/>
  <c r="B151" i="1"/>
  <c r="B147" i="1"/>
  <c r="B144" i="1"/>
  <c r="B150" i="1"/>
  <c r="B146" i="1"/>
  <c r="B149" i="1"/>
  <c r="B148" i="1"/>
  <c r="B143" i="1"/>
  <c r="B153" i="1"/>
  <c r="B145" i="1"/>
  <c r="B141" i="1"/>
  <c r="B140" i="1"/>
  <c r="B136" i="1"/>
  <c r="B137" i="1"/>
  <c r="B133" i="1"/>
  <c r="B152" i="1"/>
  <c r="B142" i="1"/>
  <c r="B138" i="1"/>
  <c r="B134" i="1"/>
  <c r="B139" i="1"/>
  <c r="B135" i="1"/>
  <c r="B132" i="1"/>
  <c r="B131" i="1"/>
  <c r="B127" i="1"/>
  <c r="B123" i="1"/>
  <c r="B119" i="1"/>
  <c r="B128" i="1"/>
  <c r="B124" i="1"/>
  <c r="B120" i="1"/>
  <c r="B129" i="1"/>
  <c r="B125" i="1"/>
  <c r="B121" i="1"/>
  <c r="B130" i="1"/>
  <c r="B126" i="1"/>
  <c r="B122" i="1"/>
  <c r="B118" i="1"/>
  <c r="B113" i="1"/>
  <c r="B109" i="1"/>
  <c r="B105" i="1"/>
  <c r="B101" i="1"/>
  <c r="B97" i="1"/>
  <c r="B93" i="1"/>
  <c r="B114" i="1"/>
  <c r="B110" i="1"/>
  <c r="B106" i="1"/>
  <c r="B102" i="1"/>
  <c r="B98" i="1"/>
  <c r="B94" i="1"/>
  <c r="B117" i="1"/>
  <c r="B115" i="1"/>
  <c r="B111" i="1"/>
  <c r="B107" i="1"/>
  <c r="B103" i="1"/>
  <c r="B99" i="1"/>
  <c r="B116" i="1"/>
  <c r="B112" i="1"/>
  <c r="B108" i="1"/>
  <c r="B104" i="1"/>
  <c r="B100" i="1"/>
  <c r="B90" i="1"/>
  <c r="B95" i="1"/>
  <c r="B91" i="1"/>
  <c r="B92" i="1"/>
  <c r="B88" i="1"/>
  <c r="B96" i="1"/>
  <c r="B89" i="1"/>
  <c r="C13" i="9"/>
  <c r="L4" i="9"/>
  <c r="L5" i="9" l="1"/>
  <c r="B4" i="14"/>
  <c r="G4" i="12"/>
  <c r="G3" i="12"/>
  <c r="G2" i="12"/>
  <c r="G6" i="12"/>
  <c r="H2" i="12"/>
  <c r="H3" i="12"/>
  <c r="H4" i="12"/>
  <c r="H5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8" i="12"/>
  <c r="H69" i="12"/>
  <c r="H70" i="12"/>
  <c r="H71" i="12"/>
  <c r="H6" i="12"/>
  <c r="G13" i="12"/>
  <c r="G12" i="12"/>
  <c r="G11" i="12"/>
  <c r="G10" i="12"/>
  <c r="G9" i="12"/>
  <c r="G8" i="12"/>
  <c r="G7" i="12"/>
  <c r="G5" i="12"/>
  <c r="G22" i="12"/>
  <c r="G21" i="12"/>
  <c r="G20" i="12"/>
  <c r="G19" i="12"/>
  <c r="G18" i="12"/>
  <c r="G17" i="12"/>
  <c r="G16" i="12"/>
  <c r="G15" i="12"/>
  <c r="G14" i="12"/>
  <c r="AA159" i="1"/>
  <c r="Z159" i="1"/>
  <c r="B159" i="1"/>
  <c r="AA86" i="1"/>
  <c r="Z86" i="1"/>
  <c r="B86" i="1"/>
  <c r="I2" i="13"/>
  <c r="H2" i="13"/>
  <c r="G2" i="13" s="1"/>
  <c r="H1" i="13"/>
  <c r="C1" i="13"/>
  <c r="G71" i="12"/>
  <c r="G70" i="12"/>
  <c r="G69" i="12"/>
  <c r="G68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B5" i="14" l="1"/>
  <c r="B160" i="1"/>
  <c r="B87" i="1"/>
  <c r="L6" i="9"/>
  <c r="G2" i="2"/>
  <c r="B6" i="14" l="1"/>
  <c r="B7" i="14" s="1"/>
  <c r="L7" i="9"/>
  <c r="G16" i="2"/>
  <c r="B8" i="14" l="1"/>
  <c r="L8" i="9"/>
  <c r="B9" i="14" l="1"/>
  <c r="L9" i="9"/>
  <c r="B10" i="14" l="1"/>
  <c r="L10" i="9"/>
  <c r="B11" i="14" l="1"/>
  <c r="L11" i="9"/>
  <c r="H2" i="8"/>
  <c r="G2" i="8" s="1"/>
  <c r="I2" i="8"/>
  <c r="H3" i="8"/>
  <c r="G3" i="8" s="1"/>
  <c r="H4" i="8"/>
  <c r="H5" i="8"/>
  <c r="H6" i="8"/>
  <c r="G6" i="8" s="1"/>
  <c r="H14" i="8"/>
  <c r="G14" i="8" s="1"/>
  <c r="H18" i="8"/>
  <c r="H7" i="8"/>
  <c r="H8" i="8"/>
  <c r="G8" i="8" s="1"/>
  <c r="H9" i="8"/>
  <c r="G9" i="8" s="1"/>
  <c r="H10" i="8"/>
  <c r="G10" i="8" s="1"/>
  <c r="H11" i="8"/>
  <c r="G11" i="8" s="1"/>
  <c r="H12" i="8"/>
  <c r="G12" i="8" s="1"/>
  <c r="H13" i="8"/>
  <c r="G13" i="8" s="1"/>
  <c r="H15" i="8"/>
  <c r="G15" i="8" s="1"/>
  <c r="H16" i="8"/>
  <c r="G16" i="8" s="1"/>
  <c r="H17" i="8"/>
  <c r="G17" i="8" s="1"/>
  <c r="H19" i="8"/>
  <c r="B12" i="14" l="1"/>
  <c r="L12" i="9"/>
  <c r="B13" i="14" l="1"/>
  <c r="L13" i="9"/>
  <c r="B65" i="1"/>
  <c r="B64" i="1"/>
  <c r="B63" i="1"/>
  <c r="B62" i="1"/>
  <c r="B61" i="1"/>
  <c r="B60" i="1"/>
  <c r="B14" i="14" l="1"/>
  <c r="L14" i="9"/>
  <c r="G71" i="2"/>
  <c r="B15" i="14" l="1"/>
  <c r="L15" i="9"/>
  <c r="AA173" i="1"/>
  <c r="Z173" i="1"/>
  <c r="B173" i="1"/>
  <c r="AA5" i="1"/>
  <c r="Z5" i="1"/>
  <c r="AA165" i="1"/>
  <c r="Z165" i="1"/>
  <c r="B165" i="1"/>
  <c r="AA79" i="1"/>
  <c r="Z79" i="1"/>
  <c r="B79" i="1"/>
  <c r="B16" i="14" l="1"/>
  <c r="L16" i="9"/>
  <c r="G47" i="2"/>
  <c r="B17" i="14" l="1"/>
  <c r="L17" i="9"/>
  <c r="G8" i="2"/>
  <c r="B169" i="1"/>
  <c r="C1" i="1"/>
  <c r="C76" i="1" l="1"/>
  <c r="C72" i="1"/>
  <c r="C74" i="1"/>
  <c r="C73" i="1"/>
  <c r="C75" i="1"/>
  <c r="C71" i="1"/>
  <c r="C67" i="1"/>
  <c r="C70" i="1"/>
  <c r="C66" i="1"/>
  <c r="C69" i="1"/>
  <c r="C68" i="1"/>
  <c r="C156" i="1"/>
  <c r="C155" i="1"/>
  <c r="C152" i="1"/>
  <c r="C148" i="1"/>
  <c r="C153" i="1"/>
  <c r="C145" i="1"/>
  <c r="C141" i="1"/>
  <c r="C149" i="1"/>
  <c r="C143" i="1"/>
  <c r="C154" i="1"/>
  <c r="C147" i="1"/>
  <c r="C144" i="1"/>
  <c r="C151" i="1"/>
  <c r="C146" i="1"/>
  <c r="C137" i="1"/>
  <c r="C133" i="1"/>
  <c r="C142" i="1"/>
  <c r="C138" i="1"/>
  <c r="C134" i="1"/>
  <c r="C150" i="1"/>
  <c r="C139" i="1"/>
  <c r="C135" i="1"/>
  <c r="C140" i="1"/>
  <c r="C136" i="1"/>
  <c r="C128" i="1"/>
  <c r="C124" i="1"/>
  <c r="C120" i="1"/>
  <c r="C129" i="1"/>
  <c r="C125" i="1"/>
  <c r="C121" i="1"/>
  <c r="C117" i="1"/>
  <c r="C130" i="1"/>
  <c r="C126" i="1"/>
  <c r="C122" i="1"/>
  <c r="C132" i="1"/>
  <c r="C131" i="1"/>
  <c r="C127" i="1"/>
  <c r="C123" i="1"/>
  <c r="C119" i="1"/>
  <c r="C118" i="1"/>
  <c r="C114" i="1"/>
  <c r="C110" i="1"/>
  <c r="C106" i="1"/>
  <c r="C102" i="1"/>
  <c r="C98" i="1"/>
  <c r="C94" i="1"/>
  <c r="C115" i="1"/>
  <c r="C111" i="1"/>
  <c r="C107" i="1"/>
  <c r="C103" i="1"/>
  <c r="C99" i="1"/>
  <c r="C95" i="1"/>
  <c r="C116" i="1"/>
  <c r="C112" i="1"/>
  <c r="C108" i="1"/>
  <c r="C104" i="1"/>
  <c r="C100" i="1"/>
  <c r="C113" i="1"/>
  <c r="C109" i="1"/>
  <c r="C105" i="1"/>
  <c r="C101" i="1"/>
  <c r="C97" i="1"/>
  <c r="C93" i="1"/>
  <c r="C91" i="1"/>
  <c r="C92" i="1"/>
  <c r="C88" i="1"/>
  <c r="C96" i="1"/>
  <c r="C89" i="1"/>
  <c r="C90" i="1"/>
  <c r="B18" i="14"/>
  <c r="L18" i="9"/>
  <c r="C159" i="1"/>
  <c r="C87" i="1"/>
  <c r="C86" i="1"/>
  <c r="C160" i="1" s="1"/>
  <c r="C63" i="1"/>
  <c r="C62" i="1"/>
  <c r="C60" i="1"/>
  <c r="C65" i="1"/>
  <c r="C61" i="1"/>
  <c r="C64" i="1"/>
  <c r="C173" i="1"/>
  <c r="D1" i="1"/>
  <c r="C5" i="1"/>
  <c r="C79" i="1"/>
  <c r="C165" i="1"/>
  <c r="C169" i="1"/>
  <c r="D73" i="1" l="1"/>
  <c r="D75" i="1"/>
  <c r="D71" i="1"/>
  <c r="D74" i="1"/>
  <c r="D76" i="1"/>
  <c r="D72" i="1"/>
  <c r="D68" i="1"/>
  <c r="D69" i="1"/>
  <c r="D70" i="1"/>
  <c r="D67" i="1"/>
  <c r="D66" i="1"/>
  <c r="D155" i="1"/>
  <c r="D156" i="1"/>
  <c r="D153" i="1"/>
  <c r="D149" i="1"/>
  <c r="D154" i="1"/>
  <c r="D152" i="1"/>
  <c r="D151" i="1"/>
  <c r="D150" i="1"/>
  <c r="D146" i="1"/>
  <c r="D142" i="1"/>
  <c r="D148" i="1"/>
  <c r="D147" i="1"/>
  <c r="D144" i="1"/>
  <c r="D145" i="1"/>
  <c r="D141" i="1"/>
  <c r="D138" i="1"/>
  <c r="D134" i="1"/>
  <c r="D139" i="1"/>
  <c r="D135" i="1"/>
  <c r="D143" i="1"/>
  <c r="D140" i="1"/>
  <c r="D136" i="1"/>
  <c r="D132" i="1"/>
  <c r="D137" i="1"/>
  <c r="D133" i="1"/>
  <c r="D129" i="1"/>
  <c r="D125" i="1"/>
  <c r="D121" i="1"/>
  <c r="D130" i="1"/>
  <c r="D126" i="1"/>
  <c r="D122" i="1"/>
  <c r="D118" i="1"/>
  <c r="D131" i="1"/>
  <c r="D127" i="1"/>
  <c r="D123" i="1"/>
  <c r="D119" i="1"/>
  <c r="D128" i="1"/>
  <c r="D124" i="1"/>
  <c r="D120" i="1"/>
  <c r="D115" i="1"/>
  <c r="D111" i="1"/>
  <c r="D107" i="1"/>
  <c r="D103" i="1"/>
  <c r="D99" i="1"/>
  <c r="D95" i="1"/>
  <c r="D117" i="1"/>
  <c r="D116" i="1"/>
  <c r="D112" i="1"/>
  <c r="D108" i="1"/>
  <c r="D104" i="1"/>
  <c r="D100" i="1"/>
  <c r="D96" i="1"/>
  <c r="D113" i="1"/>
  <c r="D109" i="1"/>
  <c r="D105" i="1"/>
  <c r="D101" i="1"/>
  <c r="D114" i="1"/>
  <c r="D110" i="1"/>
  <c r="D106" i="1"/>
  <c r="D102" i="1"/>
  <c r="D98" i="1"/>
  <c r="D92" i="1"/>
  <c r="D88" i="1"/>
  <c r="D89" i="1"/>
  <c r="D94" i="1"/>
  <c r="D90" i="1"/>
  <c r="D97" i="1"/>
  <c r="D93" i="1"/>
  <c r="D91" i="1"/>
  <c r="B19" i="14"/>
  <c r="L19" i="9"/>
  <c r="D159" i="1"/>
  <c r="D87" i="1"/>
  <c r="D86" i="1"/>
  <c r="D160" i="1" s="1"/>
  <c r="D62" i="1"/>
  <c r="D65" i="1"/>
  <c r="D61" i="1"/>
  <c r="D64" i="1"/>
  <c r="D60" i="1"/>
  <c r="D63" i="1"/>
  <c r="D173" i="1"/>
  <c r="E1" i="1"/>
  <c r="D5" i="1"/>
  <c r="D79" i="1"/>
  <c r="D165" i="1"/>
  <c r="D169" i="1"/>
  <c r="G54" i="2"/>
  <c r="G7" i="2"/>
  <c r="G12" i="2"/>
  <c r="G70" i="2"/>
  <c r="G22" i="2"/>
  <c r="G69" i="2"/>
  <c r="G38" i="2"/>
  <c r="G37" i="2"/>
  <c r="G68" i="2"/>
  <c r="G67" i="2"/>
  <c r="G20" i="2"/>
  <c r="G55" i="2"/>
  <c r="G36" i="2"/>
  <c r="G24" i="2"/>
  <c r="G21" i="2"/>
  <c r="G23" i="2"/>
  <c r="G10" i="2"/>
  <c r="G35" i="2"/>
  <c r="G9" i="2"/>
  <c r="G3" i="2"/>
  <c r="G53" i="2"/>
  <c r="G52" i="2"/>
  <c r="G50" i="2"/>
  <c r="G51" i="2"/>
  <c r="G49" i="2"/>
  <c r="G48" i="2"/>
  <c r="G46" i="2"/>
  <c r="G45" i="2"/>
  <c r="G41" i="2"/>
  <c r="G40" i="2"/>
  <c r="G39" i="2"/>
  <c r="G43" i="2"/>
  <c r="G44" i="2"/>
  <c r="G32" i="2"/>
  <c r="G31" i="2"/>
  <c r="G27" i="2"/>
  <c r="G30" i="2"/>
  <c r="G26" i="2"/>
  <c r="G25" i="2"/>
  <c r="G18" i="2"/>
  <c r="G17" i="2"/>
  <c r="G15" i="2"/>
  <c r="G5" i="2"/>
  <c r="G13" i="2"/>
  <c r="G11" i="2"/>
  <c r="G34" i="2"/>
  <c r="G33" i="2"/>
  <c r="G29" i="2"/>
  <c r="G28" i="2"/>
  <c r="G4" i="2"/>
  <c r="G42" i="2"/>
  <c r="G14" i="2"/>
  <c r="G6" i="2"/>
  <c r="E74" i="1" l="1"/>
  <c r="E72" i="1"/>
  <c r="E75" i="1"/>
  <c r="E71" i="1"/>
  <c r="E73" i="1"/>
  <c r="E76" i="1"/>
  <c r="E69" i="1"/>
  <c r="E70" i="1"/>
  <c r="E68" i="1"/>
  <c r="E67" i="1"/>
  <c r="E66" i="1"/>
  <c r="E155" i="1"/>
  <c r="E156" i="1"/>
  <c r="E153" i="1"/>
  <c r="E154" i="1"/>
  <c r="E150" i="1"/>
  <c r="E143" i="1"/>
  <c r="E145" i="1"/>
  <c r="E152" i="1"/>
  <c r="E151" i="1"/>
  <c r="E146" i="1"/>
  <c r="E142" i="1"/>
  <c r="E149" i="1"/>
  <c r="E147" i="1"/>
  <c r="E139" i="1"/>
  <c r="E135" i="1"/>
  <c r="E140" i="1"/>
  <c r="E136" i="1"/>
  <c r="E132" i="1"/>
  <c r="E148" i="1"/>
  <c r="E137" i="1"/>
  <c r="E133" i="1"/>
  <c r="E144" i="1"/>
  <c r="E141" i="1"/>
  <c r="E138" i="1"/>
  <c r="E134" i="1"/>
  <c r="E130" i="1"/>
  <c r="E126" i="1"/>
  <c r="E122" i="1"/>
  <c r="E131" i="1"/>
  <c r="E127" i="1"/>
  <c r="E123" i="1"/>
  <c r="E119" i="1"/>
  <c r="E128" i="1"/>
  <c r="E124" i="1"/>
  <c r="E120" i="1"/>
  <c r="E129" i="1"/>
  <c r="E125" i="1"/>
  <c r="E121" i="1"/>
  <c r="E117" i="1"/>
  <c r="E116" i="1"/>
  <c r="E112" i="1"/>
  <c r="E108" i="1"/>
  <c r="E104" i="1"/>
  <c r="E100" i="1"/>
  <c r="E96" i="1"/>
  <c r="E92" i="1"/>
  <c r="E113" i="1"/>
  <c r="E109" i="1"/>
  <c r="E105" i="1"/>
  <c r="E101" i="1"/>
  <c r="E97" i="1"/>
  <c r="E93" i="1"/>
  <c r="E114" i="1"/>
  <c r="E110" i="1"/>
  <c r="E106" i="1"/>
  <c r="E102" i="1"/>
  <c r="E98" i="1"/>
  <c r="E118" i="1"/>
  <c r="E115" i="1"/>
  <c r="E111" i="1"/>
  <c r="E107" i="1"/>
  <c r="E103" i="1"/>
  <c r="E99" i="1"/>
  <c r="E95" i="1"/>
  <c r="E89" i="1"/>
  <c r="E94" i="1"/>
  <c r="E90" i="1"/>
  <c r="E91" i="1"/>
  <c r="E88" i="1"/>
  <c r="B20" i="14"/>
  <c r="L20" i="9"/>
  <c r="E159" i="1"/>
  <c r="E86" i="1"/>
  <c r="E160" i="1" s="1"/>
  <c r="E87" i="1"/>
  <c r="E65" i="1"/>
  <c r="E61" i="1"/>
  <c r="E64" i="1"/>
  <c r="E60" i="1"/>
  <c r="E63" i="1"/>
  <c r="E62" i="1"/>
  <c r="E173" i="1"/>
  <c r="F1" i="1"/>
  <c r="E165" i="1"/>
  <c r="E5" i="1"/>
  <c r="E79" i="1"/>
  <c r="E169" i="1"/>
  <c r="F75" i="1" l="1"/>
  <c r="F71" i="1"/>
  <c r="F76" i="1"/>
  <c r="F72" i="1"/>
  <c r="F73" i="1"/>
  <c r="F74" i="1"/>
  <c r="F70" i="1"/>
  <c r="F66" i="1"/>
  <c r="F69" i="1"/>
  <c r="F68" i="1"/>
  <c r="F67" i="1"/>
  <c r="F155" i="1"/>
  <c r="F156" i="1"/>
  <c r="F154" i="1"/>
  <c r="F151" i="1"/>
  <c r="F147" i="1"/>
  <c r="F149" i="1"/>
  <c r="F148" i="1"/>
  <c r="F144" i="1"/>
  <c r="F152" i="1"/>
  <c r="F146" i="1"/>
  <c r="F153" i="1"/>
  <c r="F150" i="1"/>
  <c r="F143" i="1"/>
  <c r="F142" i="1"/>
  <c r="F140" i="1"/>
  <c r="F136" i="1"/>
  <c r="F132" i="1"/>
  <c r="F137" i="1"/>
  <c r="F133" i="1"/>
  <c r="F141" i="1"/>
  <c r="F138" i="1"/>
  <c r="F134" i="1"/>
  <c r="F145" i="1"/>
  <c r="F139" i="1"/>
  <c r="F135" i="1"/>
  <c r="F131" i="1"/>
  <c r="F127" i="1"/>
  <c r="F123" i="1"/>
  <c r="F119" i="1"/>
  <c r="F128" i="1"/>
  <c r="F124" i="1"/>
  <c r="F120" i="1"/>
  <c r="F116" i="1"/>
  <c r="F129" i="1"/>
  <c r="F125" i="1"/>
  <c r="F121" i="1"/>
  <c r="F130" i="1"/>
  <c r="F126" i="1"/>
  <c r="F122" i="1"/>
  <c r="F118" i="1"/>
  <c r="F117" i="1"/>
  <c r="F113" i="1"/>
  <c r="F109" i="1"/>
  <c r="F105" i="1"/>
  <c r="F101" i="1"/>
  <c r="F97" i="1"/>
  <c r="F93" i="1"/>
  <c r="F114" i="1"/>
  <c r="F110" i="1"/>
  <c r="F106" i="1"/>
  <c r="F102" i="1"/>
  <c r="F98" i="1"/>
  <c r="F94" i="1"/>
  <c r="F115" i="1"/>
  <c r="F111" i="1"/>
  <c r="F107" i="1"/>
  <c r="F103" i="1"/>
  <c r="F99" i="1"/>
  <c r="F112" i="1"/>
  <c r="F108" i="1"/>
  <c r="F104" i="1"/>
  <c r="F100" i="1"/>
  <c r="F90" i="1"/>
  <c r="F96" i="1"/>
  <c r="F91" i="1"/>
  <c r="F88" i="1"/>
  <c r="F95" i="1"/>
  <c r="F92" i="1"/>
  <c r="F89" i="1"/>
  <c r="B21" i="14"/>
  <c r="L21" i="9"/>
  <c r="F159" i="1"/>
  <c r="F86" i="1"/>
  <c r="F160" i="1" s="1"/>
  <c r="F87" i="1"/>
  <c r="F64" i="1"/>
  <c r="F60" i="1"/>
  <c r="F63" i="1"/>
  <c r="F62" i="1"/>
  <c r="F65" i="1"/>
  <c r="F61" i="1"/>
  <c r="F173" i="1"/>
  <c r="G1" i="1"/>
  <c r="F165" i="1"/>
  <c r="F5" i="1"/>
  <c r="F79" i="1"/>
  <c r="F169" i="1"/>
  <c r="G76" i="1" l="1"/>
  <c r="G72" i="1"/>
  <c r="G73" i="1"/>
  <c r="G74" i="1"/>
  <c r="G75" i="1"/>
  <c r="G71" i="1"/>
  <c r="G67" i="1"/>
  <c r="G69" i="1"/>
  <c r="G68" i="1"/>
  <c r="G66" i="1"/>
  <c r="G70" i="1"/>
  <c r="G156" i="1"/>
  <c r="G155" i="1"/>
  <c r="G152" i="1"/>
  <c r="G148" i="1"/>
  <c r="G147" i="1"/>
  <c r="G145" i="1"/>
  <c r="G141" i="1"/>
  <c r="G154" i="1"/>
  <c r="G153" i="1"/>
  <c r="G151" i="1"/>
  <c r="G150" i="1"/>
  <c r="G143" i="1"/>
  <c r="G149" i="1"/>
  <c r="G144" i="1"/>
  <c r="G137" i="1"/>
  <c r="G133" i="1"/>
  <c r="G138" i="1"/>
  <c r="G134" i="1"/>
  <c r="G139" i="1"/>
  <c r="G135" i="1"/>
  <c r="G146" i="1"/>
  <c r="G142" i="1"/>
  <c r="G140" i="1"/>
  <c r="G136" i="1"/>
  <c r="G132" i="1"/>
  <c r="G128" i="1"/>
  <c r="G124" i="1"/>
  <c r="G120" i="1"/>
  <c r="G129" i="1"/>
  <c r="G125" i="1"/>
  <c r="G121" i="1"/>
  <c r="G117" i="1"/>
  <c r="G130" i="1"/>
  <c r="G126" i="1"/>
  <c r="G122" i="1"/>
  <c r="G131" i="1"/>
  <c r="G127" i="1"/>
  <c r="G123" i="1"/>
  <c r="G119" i="1"/>
  <c r="G114" i="1"/>
  <c r="G110" i="1"/>
  <c r="G106" i="1"/>
  <c r="G102" i="1"/>
  <c r="G98" i="1"/>
  <c r="G94" i="1"/>
  <c r="G115" i="1"/>
  <c r="G111" i="1"/>
  <c r="G107" i="1"/>
  <c r="G103" i="1"/>
  <c r="G99" i="1"/>
  <c r="G95" i="1"/>
  <c r="G118" i="1"/>
  <c r="G112" i="1"/>
  <c r="G108" i="1"/>
  <c r="G104" i="1"/>
  <c r="G100" i="1"/>
  <c r="G116" i="1"/>
  <c r="G113" i="1"/>
  <c r="G109" i="1"/>
  <c r="G105" i="1"/>
  <c r="G101" i="1"/>
  <c r="G96" i="1"/>
  <c r="G91" i="1"/>
  <c r="G88" i="1"/>
  <c r="G97" i="1"/>
  <c r="G93" i="1"/>
  <c r="G92" i="1"/>
  <c r="G89" i="1"/>
  <c r="G90" i="1"/>
  <c r="B22" i="14"/>
  <c r="L22" i="9"/>
  <c r="G159" i="1"/>
  <c r="G87" i="1"/>
  <c r="G86" i="1"/>
  <c r="G160" i="1" s="1"/>
  <c r="G63" i="1"/>
  <c r="G62" i="1"/>
  <c r="G65" i="1"/>
  <c r="G61" i="1"/>
  <c r="G64" i="1"/>
  <c r="G60" i="1"/>
  <c r="G173" i="1"/>
  <c r="H1" i="1"/>
  <c r="G5" i="1"/>
  <c r="G79" i="1"/>
  <c r="G165" i="1"/>
  <c r="G169" i="1"/>
  <c r="H73" i="1" l="1"/>
  <c r="H75" i="1"/>
  <c r="H71" i="1"/>
  <c r="H74" i="1"/>
  <c r="H76" i="1"/>
  <c r="H72" i="1"/>
  <c r="H68" i="1"/>
  <c r="H69" i="1"/>
  <c r="H67" i="1"/>
  <c r="H66" i="1"/>
  <c r="H70" i="1"/>
  <c r="H155" i="1"/>
  <c r="H156" i="1"/>
  <c r="H153" i="1"/>
  <c r="H149" i="1"/>
  <c r="H154" i="1"/>
  <c r="H146" i="1"/>
  <c r="H142" i="1"/>
  <c r="H144" i="1"/>
  <c r="H148" i="1"/>
  <c r="H147" i="1"/>
  <c r="H145" i="1"/>
  <c r="H141" i="1"/>
  <c r="H138" i="1"/>
  <c r="H134" i="1"/>
  <c r="H152" i="1"/>
  <c r="H150" i="1"/>
  <c r="H143" i="1"/>
  <c r="H139" i="1"/>
  <c r="H135" i="1"/>
  <c r="H140" i="1"/>
  <c r="H136" i="1"/>
  <c r="H132" i="1"/>
  <c r="H151" i="1"/>
  <c r="H137" i="1"/>
  <c r="H133" i="1"/>
  <c r="H129" i="1"/>
  <c r="H125" i="1"/>
  <c r="H121" i="1"/>
  <c r="H130" i="1"/>
  <c r="H126" i="1"/>
  <c r="H122" i="1"/>
  <c r="H118" i="1"/>
  <c r="H131" i="1"/>
  <c r="H127" i="1"/>
  <c r="H123" i="1"/>
  <c r="H119" i="1"/>
  <c r="H128" i="1"/>
  <c r="H124" i="1"/>
  <c r="H120" i="1"/>
  <c r="H115" i="1"/>
  <c r="H111" i="1"/>
  <c r="H107" i="1"/>
  <c r="H103" i="1"/>
  <c r="H99" i="1"/>
  <c r="H95" i="1"/>
  <c r="H112" i="1"/>
  <c r="H108" i="1"/>
  <c r="H104" i="1"/>
  <c r="H100" i="1"/>
  <c r="H96" i="1"/>
  <c r="H116" i="1"/>
  <c r="H113" i="1"/>
  <c r="H109" i="1"/>
  <c r="H105" i="1"/>
  <c r="H101" i="1"/>
  <c r="H117" i="1"/>
  <c r="H114" i="1"/>
  <c r="H110" i="1"/>
  <c r="H106" i="1"/>
  <c r="H102" i="1"/>
  <c r="H98" i="1"/>
  <c r="H94" i="1"/>
  <c r="H88" i="1"/>
  <c r="H97" i="1"/>
  <c r="H93" i="1"/>
  <c r="H92" i="1"/>
  <c r="H89" i="1"/>
  <c r="H90" i="1"/>
  <c r="H91" i="1"/>
  <c r="B23" i="14"/>
  <c r="L23" i="9"/>
  <c r="H159" i="1"/>
  <c r="H87" i="1"/>
  <c r="H86" i="1"/>
  <c r="H160" i="1" s="1"/>
  <c r="H62" i="1"/>
  <c r="H65" i="1"/>
  <c r="H61" i="1"/>
  <c r="H64" i="1"/>
  <c r="H60" i="1"/>
  <c r="H63" i="1"/>
  <c r="H173" i="1"/>
  <c r="I1" i="1"/>
  <c r="H5" i="1"/>
  <c r="H79" i="1"/>
  <c r="H165" i="1"/>
  <c r="H169" i="1"/>
  <c r="I74" i="1" l="1"/>
  <c r="I75" i="1"/>
  <c r="I71" i="1"/>
  <c r="I72" i="1"/>
  <c r="I73" i="1"/>
  <c r="I76" i="1"/>
  <c r="I69" i="1"/>
  <c r="I70" i="1"/>
  <c r="I68" i="1"/>
  <c r="I67" i="1"/>
  <c r="I66" i="1"/>
  <c r="I155" i="1"/>
  <c r="I156" i="1"/>
  <c r="I153" i="1"/>
  <c r="I154" i="1"/>
  <c r="I150" i="1"/>
  <c r="I152" i="1"/>
  <c r="I151" i="1"/>
  <c r="I143" i="1"/>
  <c r="I149" i="1"/>
  <c r="I148" i="1"/>
  <c r="I147" i="1"/>
  <c r="I145" i="1"/>
  <c r="I146" i="1"/>
  <c r="I142" i="1"/>
  <c r="I139" i="1"/>
  <c r="I135" i="1"/>
  <c r="I141" i="1"/>
  <c r="I140" i="1"/>
  <c r="I136" i="1"/>
  <c r="I132" i="1"/>
  <c r="I144" i="1"/>
  <c r="I137" i="1"/>
  <c r="I133" i="1"/>
  <c r="I138" i="1"/>
  <c r="I134" i="1"/>
  <c r="I130" i="1"/>
  <c r="I126" i="1"/>
  <c r="I122" i="1"/>
  <c r="I131" i="1"/>
  <c r="I127" i="1"/>
  <c r="I123" i="1"/>
  <c r="I119" i="1"/>
  <c r="I128" i="1"/>
  <c r="I124" i="1"/>
  <c r="I120" i="1"/>
  <c r="I129" i="1"/>
  <c r="I125" i="1"/>
  <c r="I121" i="1"/>
  <c r="I117" i="1"/>
  <c r="I112" i="1"/>
  <c r="I108" i="1"/>
  <c r="I104" i="1"/>
  <c r="I100" i="1"/>
  <c r="I96" i="1"/>
  <c r="I92" i="1"/>
  <c r="I118" i="1"/>
  <c r="I116" i="1"/>
  <c r="I113" i="1"/>
  <c r="I109" i="1"/>
  <c r="I105" i="1"/>
  <c r="I101" i="1"/>
  <c r="I97" i="1"/>
  <c r="I93" i="1"/>
  <c r="I114" i="1"/>
  <c r="I110" i="1"/>
  <c r="I106" i="1"/>
  <c r="I102" i="1"/>
  <c r="I98" i="1"/>
  <c r="I115" i="1"/>
  <c r="I111" i="1"/>
  <c r="I107" i="1"/>
  <c r="I103" i="1"/>
  <c r="I99" i="1"/>
  <c r="I89" i="1"/>
  <c r="I90" i="1"/>
  <c r="I95" i="1"/>
  <c r="I91" i="1"/>
  <c r="I94" i="1"/>
  <c r="I88" i="1"/>
  <c r="B24" i="14"/>
  <c r="L24" i="9"/>
  <c r="I159" i="1"/>
  <c r="I86" i="1"/>
  <c r="I160" i="1" s="1"/>
  <c r="I87" i="1"/>
  <c r="I65" i="1"/>
  <c r="I61" i="1"/>
  <c r="I64" i="1"/>
  <c r="I60" i="1"/>
  <c r="I63" i="1"/>
  <c r="I62" i="1"/>
  <c r="I173" i="1"/>
  <c r="J1" i="1"/>
  <c r="I165" i="1"/>
  <c r="I5" i="1"/>
  <c r="I79" i="1"/>
  <c r="I169" i="1"/>
  <c r="J75" i="1" l="1"/>
  <c r="J71" i="1"/>
  <c r="J73" i="1"/>
  <c r="J76" i="1"/>
  <c r="J72" i="1"/>
  <c r="J74" i="1"/>
  <c r="J70" i="1"/>
  <c r="J66" i="1"/>
  <c r="J68" i="1"/>
  <c r="J67" i="1"/>
  <c r="J69" i="1"/>
  <c r="J155" i="1"/>
  <c r="J156" i="1"/>
  <c r="J154" i="1"/>
  <c r="J151" i="1"/>
  <c r="J147" i="1"/>
  <c r="J150" i="1"/>
  <c r="J144" i="1"/>
  <c r="J146" i="1"/>
  <c r="J152" i="1"/>
  <c r="J143" i="1"/>
  <c r="J141" i="1"/>
  <c r="J140" i="1"/>
  <c r="J136" i="1"/>
  <c r="J132" i="1"/>
  <c r="J148" i="1"/>
  <c r="J137" i="1"/>
  <c r="J133" i="1"/>
  <c r="J145" i="1"/>
  <c r="J142" i="1"/>
  <c r="J138" i="1"/>
  <c r="J134" i="1"/>
  <c r="J153" i="1"/>
  <c r="J149" i="1"/>
  <c r="J139" i="1"/>
  <c r="J135" i="1"/>
  <c r="J131" i="1"/>
  <c r="J127" i="1"/>
  <c r="J123" i="1"/>
  <c r="J119" i="1"/>
  <c r="J128" i="1"/>
  <c r="J124" i="1"/>
  <c r="J120" i="1"/>
  <c r="J116" i="1"/>
  <c r="J129" i="1"/>
  <c r="J125" i="1"/>
  <c r="J121" i="1"/>
  <c r="J130" i="1"/>
  <c r="J126" i="1"/>
  <c r="J122" i="1"/>
  <c r="J118" i="1"/>
  <c r="J113" i="1"/>
  <c r="J109" i="1"/>
  <c r="J105" i="1"/>
  <c r="J101" i="1"/>
  <c r="J97" i="1"/>
  <c r="J93" i="1"/>
  <c r="J114" i="1"/>
  <c r="J110" i="1"/>
  <c r="J106" i="1"/>
  <c r="J102" i="1"/>
  <c r="J98" i="1"/>
  <c r="J94" i="1"/>
  <c r="J117" i="1"/>
  <c r="J115" i="1"/>
  <c r="J111" i="1"/>
  <c r="J107" i="1"/>
  <c r="J103" i="1"/>
  <c r="J99" i="1"/>
  <c r="J112" i="1"/>
  <c r="J108" i="1"/>
  <c r="J104" i="1"/>
  <c r="J100" i="1"/>
  <c r="J92" i="1"/>
  <c r="J90" i="1"/>
  <c r="J95" i="1"/>
  <c r="J91" i="1"/>
  <c r="J88" i="1"/>
  <c r="J96" i="1"/>
  <c r="J89" i="1"/>
  <c r="B25" i="14"/>
  <c r="L25" i="9"/>
  <c r="J159" i="1"/>
  <c r="J86" i="1"/>
  <c r="J160" i="1" s="1"/>
  <c r="J87" i="1"/>
  <c r="J64" i="1"/>
  <c r="J60" i="1"/>
  <c r="J63" i="1"/>
  <c r="J62" i="1"/>
  <c r="J65" i="1"/>
  <c r="J61" i="1"/>
  <c r="J173" i="1"/>
  <c r="K1" i="1"/>
  <c r="J165" i="1"/>
  <c r="J5" i="1"/>
  <c r="J79" i="1"/>
  <c r="J169" i="1"/>
  <c r="K76" i="1" l="1"/>
  <c r="K72" i="1"/>
  <c r="K73" i="1"/>
  <c r="K74" i="1"/>
  <c r="K75" i="1"/>
  <c r="K71" i="1"/>
  <c r="K67" i="1"/>
  <c r="K70" i="1"/>
  <c r="K68" i="1"/>
  <c r="K69" i="1"/>
  <c r="K66" i="1"/>
  <c r="K156" i="1"/>
  <c r="K155" i="1"/>
  <c r="K152" i="1"/>
  <c r="K148" i="1"/>
  <c r="K153" i="1"/>
  <c r="K149" i="1"/>
  <c r="K145" i="1"/>
  <c r="K141" i="1"/>
  <c r="K143" i="1"/>
  <c r="K151" i="1"/>
  <c r="K150" i="1"/>
  <c r="K144" i="1"/>
  <c r="K137" i="1"/>
  <c r="K133" i="1"/>
  <c r="K142" i="1"/>
  <c r="K138" i="1"/>
  <c r="K134" i="1"/>
  <c r="K146" i="1"/>
  <c r="K139" i="1"/>
  <c r="K135" i="1"/>
  <c r="K154" i="1"/>
  <c r="K147" i="1"/>
  <c r="K140" i="1"/>
  <c r="K136" i="1"/>
  <c r="K132" i="1"/>
  <c r="K128" i="1"/>
  <c r="K124" i="1"/>
  <c r="K120" i="1"/>
  <c r="K129" i="1"/>
  <c r="K125" i="1"/>
  <c r="K121" i="1"/>
  <c r="K117" i="1"/>
  <c r="K130" i="1"/>
  <c r="K126" i="1"/>
  <c r="K122" i="1"/>
  <c r="K131" i="1"/>
  <c r="K127" i="1"/>
  <c r="K123" i="1"/>
  <c r="K119" i="1"/>
  <c r="K118" i="1"/>
  <c r="K116" i="1"/>
  <c r="K114" i="1"/>
  <c r="K110" i="1"/>
  <c r="K106" i="1"/>
  <c r="K102" i="1"/>
  <c r="K98" i="1"/>
  <c r="K94" i="1"/>
  <c r="K115" i="1"/>
  <c r="K111" i="1"/>
  <c r="K107" i="1"/>
  <c r="K103" i="1"/>
  <c r="K99" i="1"/>
  <c r="K95" i="1"/>
  <c r="K112" i="1"/>
  <c r="K108" i="1"/>
  <c r="K104" i="1"/>
  <c r="K100" i="1"/>
  <c r="K113" i="1"/>
  <c r="K109" i="1"/>
  <c r="K105" i="1"/>
  <c r="K101" i="1"/>
  <c r="K97" i="1"/>
  <c r="K93" i="1"/>
  <c r="K91" i="1"/>
  <c r="K88" i="1"/>
  <c r="K96" i="1"/>
  <c r="K89" i="1"/>
  <c r="K92" i="1"/>
  <c r="K90" i="1"/>
  <c r="B26" i="14"/>
  <c r="L26" i="9"/>
  <c r="K159" i="1"/>
  <c r="K87" i="1"/>
  <c r="K86" i="1"/>
  <c r="K160" i="1" s="1"/>
  <c r="K63" i="1"/>
  <c r="K62" i="1"/>
  <c r="K60" i="1"/>
  <c r="K65" i="1"/>
  <c r="K61" i="1"/>
  <c r="K64" i="1"/>
  <c r="K173" i="1"/>
  <c r="L1" i="1"/>
  <c r="K5" i="1"/>
  <c r="K79" i="1"/>
  <c r="K165" i="1"/>
  <c r="K169" i="1"/>
  <c r="L73" i="1" l="1"/>
  <c r="L71" i="1"/>
  <c r="L74" i="1"/>
  <c r="L75" i="1"/>
  <c r="L76" i="1"/>
  <c r="L72" i="1"/>
  <c r="L68" i="1"/>
  <c r="L69" i="1"/>
  <c r="L67" i="1"/>
  <c r="L66" i="1"/>
  <c r="L70" i="1"/>
  <c r="L155" i="1"/>
  <c r="L156" i="1"/>
  <c r="L153" i="1"/>
  <c r="L149" i="1"/>
  <c r="L154" i="1"/>
  <c r="L148" i="1"/>
  <c r="L147" i="1"/>
  <c r="L146" i="1"/>
  <c r="L142" i="1"/>
  <c r="L152" i="1"/>
  <c r="L151" i="1"/>
  <c r="L150" i="1"/>
  <c r="L144" i="1"/>
  <c r="L145" i="1"/>
  <c r="L141" i="1"/>
  <c r="L143" i="1"/>
  <c r="L138" i="1"/>
  <c r="L134" i="1"/>
  <c r="L139" i="1"/>
  <c r="L135" i="1"/>
  <c r="L140" i="1"/>
  <c r="L136" i="1"/>
  <c r="L132" i="1"/>
  <c r="L137" i="1"/>
  <c r="L133" i="1"/>
  <c r="L129" i="1"/>
  <c r="L125" i="1"/>
  <c r="L121" i="1"/>
  <c r="L130" i="1"/>
  <c r="L126" i="1"/>
  <c r="L122" i="1"/>
  <c r="L118" i="1"/>
  <c r="L131" i="1"/>
  <c r="L127" i="1"/>
  <c r="L123" i="1"/>
  <c r="L119" i="1"/>
  <c r="L128" i="1"/>
  <c r="L124" i="1"/>
  <c r="L120" i="1"/>
  <c r="L116" i="1"/>
  <c r="L115" i="1"/>
  <c r="L111" i="1"/>
  <c r="L107" i="1"/>
  <c r="L103" i="1"/>
  <c r="L99" i="1"/>
  <c r="L95" i="1"/>
  <c r="L91" i="1"/>
  <c r="L117" i="1"/>
  <c r="L112" i="1"/>
  <c r="L108" i="1"/>
  <c r="L104" i="1"/>
  <c r="L100" i="1"/>
  <c r="L96" i="1"/>
  <c r="L113" i="1"/>
  <c r="L109" i="1"/>
  <c r="L105" i="1"/>
  <c r="L101" i="1"/>
  <c r="L114" i="1"/>
  <c r="L110" i="1"/>
  <c r="L106" i="1"/>
  <c r="L102" i="1"/>
  <c r="L98" i="1"/>
  <c r="L88" i="1"/>
  <c r="L89" i="1"/>
  <c r="L94" i="1"/>
  <c r="L92" i="1"/>
  <c r="L90" i="1"/>
  <c r="L97" i="1"/>
  <c r="L93" i="1"/>
  <c r="B27" i="14"/>
  <c r="L27" i="9"/>
  <c r="L159" i="1"/>
  <c r="L87" i="1"/>
  <c r="L86" i="1"/>
  <c r="L160" i="1" s="1"/>
  <c r="L62" i="1"/>
  <c r="L65" i="1"/>
  <c r="L61" i="1"/>
  <c r="L64" i="1"/>
  <c r="L60" i="1"/>
  <c r="L63" i="1"/>
  <c r="L173" i="1"/>
  <c r="M1" i="1"/>
  <c r="L5" i="1"/>
  <c r="L79" i="1"/>
  <c r="L165" i="1"/>
  <c r="L169" i="1"/>
  <c r="H1" i="8"/>
  <c r="C1" i="8"/>
  <c r="M74" i="1" l="1"/>
  <c r="M72" i="1"/>
  <c r="M75" i="1"/>
  <c r="M71" i="1"/>
  <c r="M73" i="1"/>
  <c r="M76" i="1"/>
  <c r="M69" i="1"/>
  <c r="M70" i="1"/>
  <c r="M68" i="1"/>
  <c r="M67" i="1"/>
  <c r="M66" i="1"/>
  <c r="M155" i="1"/>
  <c r="M156" i="1"/>
  <c r="M153" i="1"/>
  <c r="M154" i="1"/>
  <c r="M150" i="1"/>
  <c r="M143" i="1"/>
  <c r="M145" i="1"/>
  <c r="M149" i="1"/>
  <c r="M148" i="1"/>
  <c r="M147" i="1"/>
  <c r="M146" i="1"/>
  <c r="M142" i="1"/>
  <c r="M152" i="1"/>
  <c r="M139" i="1"/>
  <c r="M135" i="1"/>
  <c r="M144" i="1"/>
  <c r="M140" i="1"/>
  <c r="M136" i="1"/>
  <c r="M132" i="1"/>
  <c r="M151" i="1"/>
  <c r="M137" i="1"/>
  <c r="M133" i="1"/>
  <c r="M141" i="1"/>
  <c r="M138" i="1"/>
  <c r="M134" i="1"/>
  <c r="M130" i="1"/>
  <c r="M126" i="1"/>
  <c r="M122" i="1"/>
  <c r="M131" i="1"/>
  <c r="M127" i="1"/>
  <c r="M123" i="1"/>
  <c r="M119" i="1"/>
  <c r="M128" i="1"/>
  <c r="M124" i="1"/>
  <c r="M120" i="1"/>
  <c r="M129" i="1"/>
  <c r="M125" i="1"/>
  <c r="M121" i="1"/>
  <c r="M117" i="1"/>
  <c r="M112" i="1"/>
  <c r="M108" i="1"/>
  <c r="M104" i="1"/>
  <c r="M100" i="1"/>
  <c r="M96" i="1"/>
  <c r="M92" i="1"/>
  <c r="M113" i="1"/>
  <c r="M109" i="1"/>
  <c r="M105" i="1"/>
  <c r="M101" i="1"/>
  <c r="M97" i="1"/>
  <c r="M93" i="1"/>
  <c r="M114" i="1"/>
  <c r="M110" i="1"/>
  <c r="M106" i="1"/>
  <c r="M102" i="1"/>
  <c r="M98" i="1"/>
  <c r="M118" i="1"/>
  <c r="M116" i="1"/>
  <c r="M115" i="1"/>
  <c r="M111" i="1"/>
  <c r="M107" i="1"/>
  <c r="M103" i="1"/>
  <c r="M99" i="1"/>
  <c r="M95" i="1"/>
  <c r="M89" i="1"/>
  <c r="M94" i="1"/>
  <c r="M90" i="1"/>
  <c r="M91" i="1"/>
  <c r="M88" i="1"/>
  <c r="B28" i="14"/>
  <c r="L28" i="9"/>
  <c r="M159" i="1"/>
  <c r="M86" i="1"/>
  <c r="M160" i="1" s="1"/>
  <c r="M87" i="1"/>
  <c r="M65" i="1"/>
  <c r="M61" i="1"/>
  <c r="M64" i="1"/>
  <c r="M60" i="1"/>
  <c r="M63" i="1"/>
  <c r="M62" i="1"/>
  <c r="M173" i="1"/>
  <c r="N1" i="1"/>
  <c r="M165" i="1"/>
  <c r="M5" i="1"/>
  <c r="M79" i="1"/>
  <c r="M169" i="1"/>
  <c r="N75" i="1" l="1"/>
  <c r="N71" i="1"/>
  <c r="N76" i="1"/>
  <c r="N72" i="1"/>
  <c r="N73" i="1"/>
  <c r="N74" i="1"/>
  <c r="N70" i="1"/>
  <c r="N66" i="1"/>
  <c r="N69" i="1"/>
  <c r="N68" i="1"/>
  <c r="N67" i="1"/>
  <c r="N155" i="1"/>
  <c r="N156" i="1"/>
  <c r="N154" i="1"/>
  <c r="N151" i="1"/>
  <c r="N147" i="1"/>
  <c r="N152" i="1"/>
  <c r="N144" i="1"/>
  <c r="N140" i="1"/>
  <c r="N149" i="1"/>
  <c r="N148" i="1"/>
  <c r="N146" i="1"/>
  <c r="N153" i="1"/>
  <c r="N143" i="1"/>
  <c r="N150" i="1"/>
  <c r="N142" i="1"/>
  <c r="N136" i="1"/>
  <c r="N132" i="1"/>
  <c r="N145" i="1"/>
  <c r="N137" i="1"/>
  <c r="N133" i="1"/>
  <c r="N141" i="1"/>
  <c r="N138" i="1"/>
  <c r="N134" i="1"/>
  <c r="N139" i="1"/>
  <c r="N135" i="1"/>
  <c r="N131" i="1"/>
  <c r="N127" i="1"/>
  <c r="N123" i="1"/>
  <c r="N119" i="1"/>
  <c r="N128" i="1"/>
  <c r="N124" i="1"/>
  <c r="N120" i="1"/>
  <c r="N116" i="1"/>
  <c r="N129" i="1"/>
  <c r="N125" i="1"/>
  <c r="N121" i="1"/>
  <c r="N130" i="1"/>
  <c r="N126" i="1"/>
  <c r="N122" i="1"/>
  <c r="N118" i="1"/>
  <c r="N117" i="1"/>
  <c r="N113" i="1"/>
  <c r="N109" i="1"/>
  <c r="N105" i="1"/>
  <c r="N101" i="1"/>
  <c r="N97" i="1"/>
  <c r="N93" i="1"/>
  <c r="N114" i="1"/>
  <c r="N110" i="1"/>
  <c r="N106" i="1"/>
  <c r="N102" i="1"/>
  <c r="N98" i="1"/>
  <c r="N94" i="1"/>
  <c r="N115" i="1"/>
  <c r="N111" i="1"/>
  <c r="N107" i="1"/>
  <c r="N103" i="1"/>
  <c r="N99" i="1"/>
  <c r="N112" i="1"/>
  <c r="N108" i="1"/>
  <c r="N104" i="1"/>
  <c r="N100" i="1"/>
  <c r="N90" i="1"/>
  <c r="N96" i="1"/>
  <c r="N92" i="1"/>
  <c r="N91" i="1"/>
  <c r="N88" i="1"/>
  <c r="N95" i="1"/>
  <c r="N89" i="1"/>
  <c r="B29" i="14"/>
  <c r="L29" i="9"/>
  <c r="N159" i="1"/>
  <c r="N86" i="1"/>
  <c r="N160" i="1" s="1"/>
  <c r="N87" i="1"/>
  <c r="N64" i="1"/>
  <c r="N60" i="1"/>
  <c r="N63" i="1"/>
  <c r="N62" i="1"/>
  <c r="N65" i="1"/>
  <c r="N61" i="1"/>
  <c r="N173" i="1"/>
  <c r="O1" i="1"/>
  <c r="N165" i="1"/>
  <c r="N5" i="1"/>
  <c r="N79" i="1"/>
  <c r="N169" i="1"/>
  <c r="O76" i="1" l="1"/>
  <c r="O72" i="1"/>
  <c r="O74" i="1"/>
  <c r="O73" i="1"/>
  <c r="O75" i="1"/>
  <c r="O71" i="1"/>
  <c r="O67" i="1"/>
  <c r="O68" i="1"/>
  <c r="O69" i="1"/>
  <c r="O70" i="1"/>
  <c r="O66" i="1"/>
  <c r="O156" i="1"/>
  <c r="O155" i="1"/>
  <c r="O152" i="1"/>
  <c r="O148" i="1"/>
  <c r="O154" i="1"/>
  <c r="O151" i="1"/>
  <c r="O150" i="1"/>
  <c r="O145" i="1"/>
  <c r="O141" i="1"/>
  <c r="O153" i="1"/>
  <c r="O147" i="1"/>
  <c r="O143" i="1"/>
  <c r="O144" i="1"/>
  <c r="O140" i="1"/>
  <c r="O137" i="1"/>
  <c r="O133" i="1"/>
  <c r="O146" i="1"/>
  <c r="O138" i="1"/>
  <c r="O134" i="1"/>
  <c r="O149" i="1"/>
  <c r="O139" i="1"/>
  <c r="O135" i="1"/>
  <c r="O142" i="1"/>
  <c r="O136" i="1"/>
  <c r="O132" i="1"/>
  <c r="O128" i="1"/>
  <c r="O124" i="1"/>
  <c r="O120" i="1"/>
  <c r="O129" i="1"/>
  <c r="O125" i="1"/>
  <c r="O121" i="1"/>
  <c r="O117" i="1"/>
  <c r="O130" i="1"/>
  <c r="O126" i="1"/>
  <c r="O122" i="1"/>
  <c r="O131" i="1"/>
  <c r="O127" i="1"/>
  <c r="O123" i="1"/>
  <c r="O119" i="1"/>
  <c r="O114" i="1"/>
  <c r="O110" i="1"/>
  <c r="O106" i="1"/>
  <c r="O102" i="1"/>
  <c r="O98" i="1"/>
  <c r="O94" i="1"/>
  <c r="O115" i="1"/>
  <c r="O111" i="1"/>
  <c r="O107" i="1"/>
  <c r="O103" i="1"/>
  <c r="O99" i="1"/>
  <c r="O95" i="1"/>
  <c r="O118" i="1"/>
  <c r="O116" i="1"/>
  <c r="O112" i="1"/>
  <c r="O108" i="1"/>
  <c r="O104" i="1"/>
  <c r="O100" i="1"/>
  <c r="O113" i="1"/>
  <c r="O109" i="1"/>
  <c r="O105" i="1"/>
  <c r="O101" i="1"/>
  <c r="O97" i="1"/>
  <c r="O96" i="1"/>
  <c r="O92" i="1"/>
  <c r="O91" i="1"/>
  <c r="O88" i="1"/>
  <c r="O93" i="1"/>
  <c r="O89" i="1"/>
  <c r="O90" i="1"/>
  <c r="B30" i="14"/>
  <c r="L30" i="9"/>
  <c r="O159" i="1"/>
  <c r="O87" i="1"/>
  <c r="O86" i="1"/>
  <c r="O160" i="1" s="1"/>
  <c r="O63" i="1"/>
  <c r="O62" i="1"/>
  <c r="O65" i="1"/>
  <c r="O61" i="1"/>
  <c r="O60" i="1"/>
  <c r="O64" i="1"/>
  <c r="O173" i="1"/>
  <c r="P1" i="1"/>
  <c r="O5" i="1"/>
  <c r="O79" i="1"/>
  <c r="O165" i="1"/>
  <c r="O169" i="1"/>
  <c r="P73" i="1" l="1"/>
  <c r="P75" i="1"/>
  <c r="P71" i="1"/>
  <c r="P74" i="1"/>
  <c r="P76" i="1"/>
  <c r="P72" i="1"/>
  <c r="P68" i="1"/>
  <c r="P69" i="1"/>
  <c r="P70" i="1"/>
  <c r="P67" i="1"/>
  <c r="P66" i="1"/>
  <c r="P155" i="1"/>
  <c r="P156" i="1"/>
  <c r="P153" i="1"/>
  <c r="P149" i="1"/>
  <c r="P154" i="1"/>
  <c r="P146" i="1"/>
  <c r="P142" i="1"/>
  <c r="P144" i="1"/>
  <c r="P152" i="1"/>
  <c r="P151" i="1"/>
  <c r="P150" i="1"/>
  <c r="P145" i="1"/>
  <c r="P141" i="1"/>
  <c r="P148" i="1"/>
  <c r="P138" i="1"/>
  <c r="P134" i="1"/>
  <c r="P139" i="1"/>
  <c r="P135" i="1"/>
  <c r="P147" i="1"/>
  <c r="P136" i="1"/>
  <c r="P132" i="1"/>
  <c r="P143" i="1"/>
  <c r="P140" i="1"/>
  <c r="P137" i="1"/>
  <c r="P133" i="1"/>
  <c r="P129" i="1"/>
  <c r="P125" i="1"/>
  <c r="P121" i="1"/>
  <c r="P130" i="1"/>
  <c r="P126" i="1"/>
  <c r="P122" i="1"/>
  <c r="P118" i="1"/>
  <c r="P131" i="1"/>
  <c r="P127" i="1"/>
  <c r="P123" i="1"/>
  <c r="P119" i="1"/>
  <c r="P128" i="1"/>
  <c r="P124" i="1"/>
  <c r="P120" i="1"/>
  <c r="P116" i="1"/>
  <c r="P115" i="1"/>
  <c r="P111" i="1"/>
  <c r="P107" i="1"/>
  <c r="P103" i="1"/>
  <c r="P99" i="1"/>
  <c r="P95" i="1"/>
  <c r="P91" i="1"/>
  <c r="P112" i="1"/>
  <c r="P108" i="1"/>
  <c r="P104" i="1"/>
  <c r="P100" i="1"/>
  <c r="P96" i="1"/>
  <c r="P92" i="1"/>
  <c r="P113" i="1"/>
  <c r="P109" i="1"/>
  <c r="P105" i="1"/>
  <c r="P101" i="1"/>
  <c r="P117" i="1"/>
  <c r="P114" i="1"/>
  <c r="P110" i="1"/>
  <c r="P106" i="1"/>
  <c r="P102" i="1"/>
  <c r="P98" i="1"/>
  <c r="P94" i="1"/>
  <c r="P88" i="1"/>
  <c r="P93" i="1"/>
  <c r="P89" i="1"/>
  <c r="P97" i="1"/>
  <c r="P90" i="1"/>
  <c r="B31" i="14"/>
  <c r="L31" i="9"/>
  <c r="P159" i="1"/>
  <c r="P87" i="1"/>
  <c r="P86" i="1"/>
  <c r="P160" i="1" s="1"/>
  <c r="P62" i="1"/>
  <c r="P65" i="1"/>
  <c r="P61" i="1"/>
  <c r="P64" i="1"/>
  <c r="P60" i="1"/>
  <c r="P63" i="1"/>
  <c r="P173" i="1"/>
  <c r="Q1" i="1"/>
  <c r="P5" i="1"/>
  <c r="P79" i="1"/>
  <c r="P165" i="1"/>
  <c r="P169" i="1"/>
  <c r="Q74" i="1" l="1"/>
  <c r="Q75" i="1"/>
  <c r="Q71" i="1"/>
  <c r="Q72" i="1"/>
  <c r="Q73" i="1"/>
  <c r="Q76" i="1"/>
  <c r="Q69" i="1"/>
  <c r="Q70" i="1"/>
  <c r="Q67" i="1"/>
  <c r="Q66" i="1"/>
  <c r="Q68" i="1"/>
  <c r="Q155" i="1"/>
  <c r="Q156" i="1"/>
  <c r="Q153" i="1"/>
  <c r="Q154" i="1"/>
  <c r="Q150" i="1"/>
  <c r="Q149" i="1"/>
  <c r="Q148" i="1"/>
  <c r="Q147" i="1"/>
  <c r="Q143" i="1"/>
  <c r="Q152" i="1"/>
  <c r="Q151" i="1"/>
  <c r="Q145" i="1"/>
  <c r="Q146" i="1"/>
  <c r="Q142" i="1"/>
  <c r="Q144" i="1"/>
  <c r="Q139" i="1"/>
  <c r="Q135" i="1"/>
  <c r="Q141" i="1"/>
  <c r="Q136" i="1"/>
  <c r="Q132" i="1"/>
  <c r="Q140" i="1"/>
  <c r="Q137" i="1"/>
  <c r="Q133" i="1"/>
  <c r="Q138" i="1"/>
  <c r="Q134" i="1"/>
  <c r="Q130" i="1"/>
  <c r="Q126" i="1"/>
  <c r="Q122" i="1"/>
  <c r="Q131" i="1"/>
  <c r="Q127" i="1"/>
  <c r="Q123" i="1"/>
  <c r="Q119" i="1"/>
  <c r="Q128" i="1"/>
  <c r="Q124" i="1"/>
  <c r="Q120" i="1"/>
  <c r="Q129" i="1"/>
  <c r="Q125" i="1"/>
  <c r="Q121" i="1"/>
  <c r="Q117" i="1"/>
  <c r="Q112" i="1"/>
  <c r="Q108" i="1"/>
  <c r="Q104" i="1"/>
  <c r="Q100" i="1"/>
  <c r="Q96" i="1"/>
  <c r="Q92" i="1"/>
  <c r="Q118" i="1"/>
  <c r="Q116" i="1"/>
  <c r="Q113" i="1"/>
  <c r="Q109" i="1"/>
  <c r="Q105" i="1"/>
  <c r="Q101" i="1"/>
  <c r="Q97" i="1"/>
  <c r="Q93" i="1"/>
  <c r="Q114" i="1"/>
  <c r="Q110" i="1"/>
  <c r="Q106" i="1"/>
  <c r="Q102" i="1"/>
  <c r="Q98" i="1"/>
  <c r="Q115" i="1"/>
  <c r="Q111" i="1"/>
  <c r="Q107" i="1"/>
  <c r="Q103" i="1"/>
  <c r="Q99" i="1"/>
  <c r="Q91" i="1"/>
  <c r="Q89" i="1"/>
  <c r="Q90" i="1"/>
  <c r="Q95" i="1"/>
  <c r="Q94" i="1"/>
  <c r="Q88" i="1"/>
  <c r="B32" i="14"/>
  <c r="L32" i="9"/>
  <c r="Q159" i="1"/>
  <c r="Q86" i="1"/>
  <c r="Q160" i="1" s="1"/>
  <c r="Q87" i="1"/>
  <c r="Q65" i="1"/>
  <c r="Q61" i="1"/>
  <c r="Q64" i="1"/>
  <c r="Q60" i="1"/>
  <c r="Q63" i="1"/>
  <c r="Q62" i="1"/>
  <c r="Q173" i="1"/>
  <c r="R1" i="1"/>
  <c r="Q165" i="1"/>
  <c r="Q5" i="1"/>
  <c r="Q79" i="1"/>
  <c r="Q169" i="1"/>
  <c r="R75" i="1" l="1"/>
  <c r="R71" i="1"/>
  <c r="R73" i="1"/>
  <c r="R76" i="1"/>
  <c r="R72" i="1"/>
  <c r="R74" i="1"/>
  <c r="R70" i="1"/>
  <c r="R66" i="1"/>
  <c r="R67" i="1"/>
  <c r="R68" i="1"/>
  <c r="R69" i="1"/>
  <c r="R155" i="1"/>
  <c r="R156" i="1"/>
  <c r="R154" i="1"/>
  <c r="R151" i="1"/>
  <c r="R147" i="1"/>
  <c r="R144" i="1"/>
  <c r="R140" i="1"/>
  <c r="R150" i="1"/>
  <c r="R146" i="1"/>
  <c r="R142" i="1"/>
  <c r="R149" i="1"/>
  <c r="R148" i="1"/>
  <c r="R143" i="1"/>
  <c r="R145" i="1"/>
  <c r="R141" i="1"/>
  <c r="R136" i="1"/>
  <c r="R132" i="1"/>
  <c r="R137" i="1"/>
  <c r="R133" i="1"/>
  <c r="R153" i="1"/>
  <c r="R138" i="1"/>
  <c r="R134" i="1"/>
  <c r="R152" i="1"/>
  <c r="R139" i="1"/>
  <c r="R135" i="1"/>
  <c r="R131" i="1"/>
  <c r="R127" i="1"/>
  <c r="R123" i="1"/>
  <c r="R119" i="1"/>
  <c r="R128" i="1"/>
  <c r="R124" i="1"/>
  <c r="R120" i="1"/>
  <c r="R116" i="1"/>
  <c r="R129" i="1"/>
  <c r="R125" i="1"/>
  <c r="R121" i="1"/>
  <c r="R130" i="1"/>
  <c r="R126" i="1"/>
  <c r="R122" i="1"/>
  <c r="R118" i="1"/>
  <c r="R113" i="1"/>
  <c r="R109" i="1"/>
  <c r="R105" i="1"/>
  <c r="R101" i="1"/>
  <c r="R97" i="1"/>
  <c r="R93" i="1"/>
  <c r="R114" i="1"/>
  <c r="R110" i="1"/>
  <c r="R106" i="1"/>
  <c r="R102" i="1"/>
  <c r="R98" i="1"/>
  <c r="R94" i="1"/>
  <c r="R117" i="1"/>
  <c r="R115" i="1"/>
  <c r="R111" i="1"/>
  <c r="R107" i="1"/>
  <c r="R103" i="1"/>
  <c r="R99" i="1"/>
  <c r="R112" i="1"/>
  <c r="R108" i="1"/>
  <c r="R104" i="1"/>
  <c r="R100" i="1"/>
  <c r="R90" i="1"/>
  <c r="R95" i="1"/>
  <c r="R88" i="1"/>
  <c r="R96" i="1"/>
  <c r="R92" i="1"/>
  <c r="R91" i="1"/>
  <c r="R89" i="1"/>
  <c r="B33" i="14"/>
  <c r="L33" i="9"/>
  <c r="R159" i="1"/>
  <c r="R86" i="1"/>
  <c r="R160" i="1" s="1"/>
  <c r="R87" i="1"/>
  <c r="R64" i="1"/>
  <c r="R60" i="1"/>
  <c r="R63" i="1"/>
  <c r="R62" i="1"/>
  <c r="R65" i="1"/>
  <c r="R61" i="1"/>
  <c r="R173" i="1"/>
  <c r="S1" i="1"/>
  <c r="R165" i="1"/>
  <c r="R5" i="1"/>
  <c r="R79" i="1"/>
  <c r="R169" i="1"/>
  <c r="S76" i="1" l="1"/>
  <c r="S72" i="1"/>
  <c r="S73" i="1"/>
  <c r="S74" i="1"/>
  <c r="S75" i="1"/>
  <c r="S71" i="1"/>
  <c r="S67" i="1"/>
  <c r="S68" i="1"/>
  <c r="S70" i="1"/>
  <c r="S66" i="1"/>
  <c r="S69" i="1"/>
  <c r="S156" i="1"/>
  <c r="S155" i="1"/>
  <c r="S152" i="1"/>
  <c r="S148" i="1"/>
  <c r="S153" i="1"/>
  <c r="S145" i="1"/>
  <c r="S141" i="1"/>
  <c r="S149" i="1"/>
  <c r="S143" i="1"/>
  <c r="S154" i="1"/>
  <c r="S147" i="1"/>
  <c r="S144" i="1"/>
  <c r="S140" i="1"/>
  <c r="S146" i="1"/>
  <c r="S137" i="1"/>
  <c r="S133" i="1"/>
  <c r="S151" i="1"/>
  <c r="S138" i="1"/>
  <c r="S134" i="1"/>
  <c r="S142" i="1"/>
  <c r="S139" i="1"/>
  <c r="S135" i="1"/>
  <c r="S131" i="1"/>
  <c r="S150" i="1"/>
  <c r="S136" i="1"/>
  <c r="S132" i="1"/>
  <c r="S128" i="1"/>
  <c r="S124" i="1"/>
  <c r="S120" i="1"/>
  <c r="S129" i="1"/>
  <c r="S125" i="1"/>
  <c r="S121" i="1"/>
  <c r="S117" i="1"/>
  <c r="S130" i="1"/>
  <c r="S126" i="1"/>
  <c r="S122" i="1"/>
  <c r="S127" i="1"/>
  <c r="S123" i="1"/>
  <c r="S119" i="1"/>
  <c r="S118" i="1"/>
  <c r="S116" i="1"/>
  <c r="S114" i="1"/>
  <c r="S110" i="1"/>
  <c r="S106" i="1"/>
  <c r="S102" i="1"/>
  <c r="S98" i="1"/>
  <c r="S94" i="1"/>
  <c r="S115" i="1"/>
  <c r="S111" i="1"/>
  <c r="S107" i="1"/>
  <c r="S103" i="1"/>
  <c r="S99" i="1"/>
  <c r="S95" i="1"/>
  <c r="S112" i="1"/>
  <c r="S108" i="1"/>
  <c r="S104" i="1"/>
  <c r="S100" i="1"/>
  <c r="S113" i="1"/>
  <c r="S109" i="1"/>
  <c r="S105" i="1"/>
  <c r="S101" i="1"/>
  <c r="S97" i="1"/>
  <c r="S93" i="1"/>
  <c r="S88" i="1"/>
  <c r="S96" i="1"/>
  <c r="S92" i="1"/>
  <c r="S91" i="1"/>
  <c r="S89" i="1"/>
  <c r="S90" i="1"/>
  <c r="B34" i="14"/>
  <c r="L34" i="9"/>
  <c r="S159" i="1"/>
  <c r="S87" i="1"/>
  <c r="S86" i="1"/>
  <c r="S160" i="1" s="1"/>
  <c r="S63" i="1"/>
  <c r="S62" i="1"/>
  <c r="S60" i="1"/>
  <c r="S65" i="1"/>
  <c r="S61" i="1"/>
  <c r="S64" i="1"/>
  <c r="S173" i="1"/>
  <c r="T1" i="1"/>
  <c r="S5" i="1"/>
  <c r="S79" i="1"/>
  <c r="S165" i="1"/>
  <c r="S169" i="1"/>
  <c r="T73" i="1" l="1"/>
  <c r="T75" i="1"/>
  <c r="T71" i="1"/>
  <c r="T74" i="1"/>
  <c r="T76" i="1"/>
  <c r="T72" i="1"/>
  <c r="T68" i="1"/>
  <c r="T69" i="1"/>
  <c r="T70" i="1"/>
  <c r="T67" i="1"/>
  <c r="T66" i="1"/>
  <c r="T156" i="1"/>
  <c r="T155" i="1"/>
  <c r="T153" i="1"/>
  <c r="T149" i="1"/>
  <c r="T154" i="1"/>
  <c r="T152" i="1"/>
  <c r="T151" i="1"/>
  <c r="T150" i="1"/>
  <c r="T146" i="1"/>
  <c r="T142" i="1"/>
  <c r="T148" i="1"/>
  <c r="T147" i="1"/>
  <c r="T144" i="1"/>
  <c r="T145" i="1"/>
  <c r="T141" i="1"/>
  <c r="T138" i="1"/>
  <c r="T134" i="1"/>
  <c r="T140" i="1"/>
  <c r="T139" i="1"/>
  <c r="T135" i="1"/>
  <c r="T143" i="1"/>
  <c r="T136" i="1"/>
  <c r="T132" i="1"/>
  <c r="T137" i="1"/>
  <c r="T133" i="1"/>
  <c r="T129" i="1"/>
  <c r="T125" i="1"/>
  <c r="T121" i="1"/>
  <c r="T130" i="1"/>
  <c r="T126" i="1"/>
  <c r="T122" i="1"/>
  <c r="T118" i="1"/>
  <c r="T127" i="1"/>
  <c r="T123" i="1"/>
  <c r="T119" i="1"/>
  <c r="T131" i="1"/>
  <c r="T128" i="1"/>
  <c r="T124" i="1"/>
  <c r="T120" i="1"/>
  <c r="T116" i="1"/>
  <c r="T115" i="1"/>
  <c r="T111" i="1"/>
  <c r="T107" i="1"/>
  <c r="T103" i="1"/>
  <c r="T99" i="1"/>
  <c r="T95" i="1"/>
  <c r="T91" i="1"/>
  <c r="T117" i="1"/>
  <c r="T112" i="1"/>
  <c r="T108" i="1"/>
  <c r="T104" i="1"/>
  <c r="T100" i="1"/>
  <c r="T96" i="1"/>
  <c r="T92" i="1"/>
  <c r="T113" i="1"/>
  <c r="T109" i="1"/>
  <c r="T105" i="1"/>
  <c r="T101" i="1"/>
  <c r="T97" i="1"/>
  <c r="T114" i="1"/>
  <c r="T110" i="1"/>
  <c r="T106" i="1"/>
  <c r="T102" i="1"/>
  <c r="T98" i="1"/>
  <c r="T88" i="1"/>
  <c r="T89" i="1"/>
  <c r="T94" i="1"/>
  <c r="T90" i="1"/>
  <c r="T93" i="1"/>
  <c r="B35" i="14"/>
  <c r="L35" i="9"/>
  <c r="T159" i="1"/>
  <c r="T87" i="1"/>
  <c r="T86" i="1"/>
  <c r="T160" i="1" s="1"/>
  <c r="T62" i="1"/>
  <c r="T65" i="1"/>
  <c r="T61" i="1"/>
  <c r="T64" i="1"/>
  <c r="T60" i="1"/>
  <c r="T63" i="1"/>
  <c r="T173" i="1"/>
  <c r="U1" i="1"/>
  <c r="T5" i="1"/>
  <c r="T79" i="1"/>
  <c r="T165" i="1"/>
  <c r="T169" i="1"/>
  <c r="U74" i="1" l="1"/>
  <c r="U72" i="1"/>
  <c r="U75" i="1"/>
  <c r="U71" i="1"/>
  <c r="U73" i="1"/>
  <c r="U76" i="1"/>
  <c r="U69" i="1"/>
  <c r="U70" i="1"/>
  <c r="U68" i="1"/>
  <c r="U67" i="1"/>
  <c r="U66" i="1"/>
  <c r="U155" i="1"/>
  <c r="U156" i="1"/>
  <c r="U153" i="1"/>
  <c r="U154" i="1"/>
  <c r="U150" i="1"/>
  <c r="U143" i="1"/>
  <c r="U145" i="1"/>
  <c r="U152" i="1"/>
  <c r="U151" i="1"/>
  <c r="U146" i="1"/>
  <c r="U142" i="1"/>
  <c r="U140" i="1"/>
  <c r="U139" i="1"/>
  <c r="U135" i="1"/>
  <c r="U149" i="1"/>
  <c r="U147" i="1"/>
  <c r="U136" i="1"/>
  <c r="U132" i="1"/>
  <c r="U137" i="1"/>
  <c r="U133" i="1"/>
  <c r="U148" i="1"/>
  <c r="U144" i="1"/>
  <c r="U141" i="1"/>
  <c r="U138" i="1"/>
  <c r="U134" i="1"/>
  <c r="U130" i="1"/>
  <c r="U126" i="1"/>
  <c r="U122" i="1"/>
  <c r="U127" i="1"/>
  <c r="U123" i="1"/>
  <c r="U119" i="1"/>
  <c r="U131" i="1"/>
  <c r="U128" i="1"/>
  <c r="U124" i="1"/>
  <c r="U120" i="1"/>
  <c r="U129" i="1"/>
  <c r="U125" i="1"/>
  <c r="U121" i="1"/>
  <c r="U117" i="1"/>
  <c r="U112" i="1"/>
  <c r="U108" i="1"/>
  <c r="U104" i="1"/>
  <c r="U100" i="1"/>
  <c r="U96" i="1"/>
  <c r="U92" i="1"/>
  <c r="U113" i="1"/>
  <c r="U109" i="1"/>
  <c r="U105" i="1"/>
  <c r="U101" i="1"/>
  <c r="U97" i="1"/>
  <c r="U93" i="1"/>
  <c r="U114" i="1"/>
  <c r="U110" i="1"/>
  <c r="U106" i="1"/>
  <c r="U102" i="1"/>
  <c r="U98" i="1"/>
  <c r="U118" i="1"/>
  <c r="U116" i="1"/>
  <c r="U115" i="1"/>
  <c r="U111" i="1"/>
  <c r="U107" i="1"/>
  <c r="U103" i="1"/>
  <c r="U99" i="1"/>
  <c r="U95" i="1"/>
  <c r="U89" i="1"/>
  <c r="U94" i="1"/>
  <c r="U91" i="1"/>
  <c r="U90" i="1"/>
  <c r="U88" i="1"/>
  <c r="B36" i="14"/>
  <c r="L36" i="9"/>
  <c r="U159" i="1"/>
  <c r="U86" i="1"/>
  <c r="U160" i="1" s="1"/>
  <c r="U87" i="1"/>
  <c r="U65" i="1"/>
  <c r="U61" i="1"/>
  <c r="U64" i="1"/>
  <c r="U60" i="1"/>
  <c r="U63" i="1"/>
  <c r="U62" i="1"/>
  <c r="U173" i="1"/>
  <c r="V1" i="1"/>
  <c r="U165" i="1"/>
  <c r="U5" i="1"/>
  <c r="U79" i="1"/>
  <c r="U169" i="1"/>
  <c r="V75" i="1" l="1"/>
  <c r="V71" i="1"/>
  <c r="V73" i="1"/>
  <c r="V76" i="1"/>
  <c r="V72" i="1"/>
  <c r="V74" i="1"/>
  <c r="V70" i="1"/>
  <c r="V66" i="1"/>
  <c r="V69" i="1"/>
  <c r="V67" i="1"/>
  <c r="V68" i="1"/>
  <c r="V155" i="1"/>
  <c r="V156" i="1"/>
  <c r="V154" i="1"/>
  <c r="V151" i="1"/>
  <c r="V147" i="1"/>
  <c r="V149" i="1"/>
  <c r="V148" i="1"/>
  <c r="V144" i="1"/>
  <c r="V140" i="1"/>
  <c r="V152" i="1"/>
  <c r="V146" i="1"/>
  <c r="V142" i="1"/>
  <c r="V153" i="1"/>
  <c r="V150" i="1"/>
  <c r="V143" i="1"/>
  <c r="V136" i="1"/>
  <c r="V132" i="1"/>
  <c r="V137" i="1"/>
  <c r="V133" i="1"/>
  <c r="V141" i="1"/>
  <c r="V138" i="1"/>
  <c r="V134" i="1"/>
  <c r="V145" i="1"/>
  <c r="V139" i="1"/>
  <c r="V135" i="1"/>
  <c r="V127" i="1"/>
  <c r="V123" i="1"/>
  <c r="V119" i="1"/>
  <c r="V131" i="1"/>
  <c r="V128" i="1"/>
  <c r="V124" i="1"/>
  <c r="V120" i="1"/>
  <c r="V116" i="1"/>
  <c r="V129" i="1"/>
  <c r="V125" i="1"/>
  <c r="V121" i="1"/>
  <c r="V130" i="1"/>
  <c r="V126" i="1"/>
  <c r="V122" i="1"/>
  <c r="V118" i="1"/>
  <c r="V117" i="1"/>
  <c r="V113" i="1"/>
  <c r="V109" i="1"/>
  <c r="V105" i="1"/>
  <c r="V101" i="1"/>
  <c r="V97" i="1"/>
  <c r="V93" i="1"/>
  <c r="V114" i="1"/>
  <c r="V110" i="1"/>
  <c r="V106" i="1"/>
  <c r="V102" i="1"/>
  <c r="V98" i="1"/>
  <c r="V94" i="1"/>
  <c r="V115" i="1"/>
  <c r="V111" i="1"/>
  <c r="V107" i="1"/>
  <c r="V103" i="1"/>
  <c r="V99" i="1"/>
  <c r="V112" i="1"/>
  <c r="V108" i="1"/>
  <c r="V104" i="1"/>
  <c r="V100" i="1"/>
  <c r="V91" i="1"/>
  <c r="V90" i="1"/>
  <c r="V96" i="1"/>
  <c r="V92" i="1"/>
  <c r="V88" i="1"/>
  <c r="V95" i="1"/>
  <c r="V89" i="1"/>
  <c r="B37" i="14"/>
  <c r="L37" i="9"/>
  <c r="V159" i="1"/>
  <c r="V86" i="1"/>
  <c r="V160" i="1" s="1"/>
  <c r="V87" i="1"/>
  <c r="V64" i="1"/>
  <c r="V60" i="1"/>
  <c r="V63" i="1"/>
  <c r="V62" i="1"/>
  <c r="V65" i="1"/>
  <c r="V61" i="1"/>
  <c r="V173" i="1"/>
  <c r="W1" i="1"/>
  <c r="V165" i="1"/>
  <c r="V5" i="1"/>
  <c r="V79" i="1"/>
  <c r="V169" i="1"/>
  <c r="W76" i="1" l="1"/>
  <c r="W72" i="1"/>
  <c r="W74" i="1"/>
  <c r="W73" i="1"/>
  <c r="W75" i="1"/>
  <c r="W71" i="1"/>
  <c r="W67" i="1"/>
  <c r="W68" i="1"/>
  <c r="W69" i="1"/>
  <c r="W66" i="1"/>
  <c r="W70" i="1"/>
  <c r="W156" i="1"/>
  <c r="W155" i="1"/>
  <c r="W152" i="1"/>
  <c r="W148" i="1"/>
  <c r="W147" i="1"/>
  <c r="W145" i="1"/>
  <c r="W141" i="1"/>
  <c r="W154" i="1"/>
  <c r="W153" i="1"/>
  <c r="W151" i="1"/>
  <c r="W150" i="1"/>
  <c r="W143" i="1"/>
  <c r="W149" i="1"/>
  <c r="W144" i="1"/>
  <c r="W140" i="1"/>
  <c r="W137" i="1"/>
  <c r="W133" i="1"/>
  <c r="W142" i="1"/>
  <c r="W138" i="1"/>
  <c r="W134" i="1"/>
  <c r="W139" i="1"/>
  <c r="W135" i="1"/>
  <c r="W131" i="1"/>
  <c r="W146" i="1"/>
  <c r="W136" i="1"/>
  <c r="W132" i="1"/>
  <c r="W128" i="1"/>
  <c r="W124" i="1"/>
  <c r="W120" i="1"/>
  <c r="W129" i="1"/>
  <c r="W125" i="1"/>
  <c r="W121" i="1"/>
  <c r="W117" i="1"/>
  <c r="W130" i="1"/>
  <c r="W126" i="1"/>
  <c r="W122" i="1"/>
  <c r="W127" i="1"/>
  <c r="W123" i="1"/>
  <c r="W119" i="1"/>
  <c r="W114" i="1"/>
  <c r="W110" i="1"/>
  <c r="W106" i="1"/>
  <c r="W102" i="1"/>
  <c r="W98" i="1"/>
  <c r="W94" i="1"/>
  <c r="W115" i="1"/>
  <c r="W111" i="1"/>
  <c r="W107" i="1"/>
  <c r="W103" i="1"/>
  <c r="W99" i="1"/>
  <c r="W95" i="1"/>
  <c r="W118" i="1"/>
  <c r="W116" i="1"/>
  <c r="W112" i="1"/>
  <c r="W108" i="1"/>
  <c r="W104" i="1"/>
  <c r="W100" i="1"/>
  <c r="W113" i="1"/>
  <c r="W109" i="1"/>
  <c r="W105" i="1"/>
  <c r="W101" i="1"/>
  <c r="W97" i="1"/>
  <c r="W96" i="1"/>
  <c r="W92" i="1"/>
  <c r="W88" i="1"/>
  <c r="W93" i="1"/>
  <c r="W89" i="1"/>
  <c r="W91" i="1"/>
  <c r="W90" i="1"/>
  <c r="B38" i="14"/>
  <c r="L38" i="9"/>
  <c r="W159" i="1"/>
  <c r="W87" i="1"/>
  <c r="W86" i="1"/>
  <c r="W160" i="1" s="1"/>
  <c r="W63" i="1"/>
  <c r="W62" i="1"/>
  <c r="W65" i="1"/>
  <c r="W61" i="1"/>
  <c r="W60" i="1"/>
  <c r="W64" i="1"/>
  <c r="W173" i="1"/>
  <c r="X1" i="1"/>
  <c r="W5" i="1"/>
  <c r="W79" i="1"/>
  <c r="W165" i="1"/>
  <c r="W169" i="1"/>
  <c r="X73" i="1" l="1"/>
  <c r="X71" i="1"/>
  <c r="X74" i="1"/>
  <c r="X75" i="1"/>
  <c r="X76" i="1"/>
  <c r="X72" i="1"/>
  <c r="X68" i="1"/>
  <c r="X69" i="1"/>
  <c r="X67" i="1"/>
  <c r="X66" i="1"/>
  <c r="X70" i="1"/>
  <c r="X155" i="1"/>
  <c r="X156" i="1"/>
  <c r="X153" i="1"/>
  <c r="X149" i="1"/>
  <c r="X154" i="1"/>
  <c r="X146" i="1"/>
  <c r="X142" i="1"/>
  <c r="X144" i="1"/>
  <c r="X148" i="1"/>
  <c r="X147" i="1"/>
  <c r="X145" i="1"/>
  <c r="X141" i="1"/>
  <c r="X151" i="1"/>
  <c r="X138" i="1"/>
  <c r="X134" i="1"/>
  <c r="X143" i="1"/>
  <c r="X139" i="1"/>
  <c r="X135" i="1"/>
  <c r="X152" i="1"/>
  <c r="X150" i="1"/>
  <c r="X136" i="1"/>
  <c r="X132" i="1"/>
  <c r="X140" i="1"/>
  <c r="X137" i="1"/>
  <c r="X133" i="1"/>
  <c r="X131" i="1"/>
  <c r="X129" i="1"/>
  <c r="X125" i="1"/>
  <c r="X121" i="1"/>
  <c r="X130" i="1"/>
  <c r="X126" i="1"/>
  <c r="X122" i="1"/>
  <c r="X118" i="1"/>
  <c r="X127" i="1"/>
  <c r="X123" i="1"/>
  <c r="X119" i="1"/>
  <c r="X128" i="1"/>
  <c r="X124" i="1"/>
  <c r="X120" i="1"/>
  <c r="X116" i="1"/>
  <c r="X115" i="1"/>
  <c r="X111" i="1"/>
  <c r="X107" i="1"/>
  <c r="X103" i="1"/>
  <c r="X99" i="1"/>
  <c r="X95" i="1"/>
  <c r="X91" i="1"/>
  <c r="X112" i="1"/>
  <c r="X108" i="1"/>
  <c r="X104" i="1"/>
  <c r="X100" i="1"/>
  <c r="X96" i="1"/>
  <c r="X92" i="1"/>
  <c r="X113" i="1"/>
  <c r="X109" i="1"/>
  <c r="X105" i="1"/>
  <c r="X101" i="1"/>
  <c r="X97" i="1"/>
  <c r="X117" i="1"/>
  <c r="X114" i="1"/>
  <c r="X110" i="1"/>
  <c r="X106" i="1"/>
  <c r="X102" i="1"/>
  <c r="X98" i="1"/>
  <c r="X94" i="1"/>
  <c r="X88" i="1"/>
  <c r="X93" i="1"/>
  <c r="X89" i="1"/>
  <c r="X90" i="1"/>
  <c r="B39" i="14"/>
  <c r="L39" i="9"/>
  <c r="X159" i="1"/>
  <c r="X87" i="1"/>
  <c r="X86" i="1"/>
  <c r="X160" i="1" s="1"/>
  <c r="X62" i="1"/>
  <c r="X65" i="1"/>
  <c r="X61" i="1"/>
  <c r="X64" i="1"/>
  <c r="X60" i="1"/>
  <c r="X63" i="1"/>
  <c r="X173" i="1"/>
  <c r="Y1" i="1"/>
  <c r="X5" i="1"/>
  <c r="X79" i="1"/>
  <c r="X165" i="1"/>
  <c r="X169" i="1"/>
  <c r="Y74" i="1" l="1"/>
  <c r="Z74" i="1" s="1"/>
  <c r="AA74" i="1" s="1"/>
  <c r="Y75" i="1"/>
  <c r="Z75" i="1" s="1"/>
  <c r="AA75" i="1" s="1"/>
  <c r="Y71" i="1"/>
  <c r="Z71" i="1" s="1"/>
  <c r="AA71" i="1" s="1"/>
  <c r="Y72" i="1"/>
  <c r="Z72" i="1" s="1"/>
  <c r="AA72" i="1" s="1"/>
  <c r="Y73" i="1"/>
  <c r="Z73" i="1" s="1"/>
  <c r="AA73" i="1" s="1"/>
  <c r="Y76" i="1"/>
  <c r="Z76" i="1" s="1"/>
  <c r="AA76" i="1" s="1"/>
  <c r="Y69" i="1"/>
  <c r="Z69" i="1" s="1"/>
  <c r="AA69" i="1" s="1"/>
  <c r="Y70" i="1"/>
  <c r="Z70" i="1" s="1"/>
  <c r="AA70" i="1" s="1"/>
  <c r="Y68" i="1"/>
  <c r="Z68" i="1" s="1"/>
  <c r="AA68" i="1" s="1"/>
  <c r="Y67" i="1"/>
  <c r="Z67" i="1" s="1"/>
  <c r="AA67" i="1" s="1"/>
  <c r="Y66" i="1"/>
  <c r="Z66" i="1" s="1"/>
  <c r="AA66" i="1" s="1"/>
  <c r="Y155" i="1"/>
  <c r="Z155" i="1" s="1"/>
  <c r="AA155" i="1" s="1"/>
  <c r="Y156" i="1"/>
  <c r="Z156" i="1" s="1"/>
  <c r="AA156" i="1" s="1"/>
  <c r="Y153" i="1"/>
  <c r="Z153" i="1" s="1"/>
  <c r="AA153" i="1" s="1"/>
  <c r="Y154" i="1"/>
  <c r="Z154" i="1" s="1"/>
  <c r="AA154" i="1" s="1"/>
  <c r="Y150" i="1"/>
  <c r="Z150" i="1" s="1"/>
  <c r="AA150" i="1" s="1"/>
  <c r="Y152" i="1"/>
  <c r="Z152" i="1" s="1"/>
  <c r="AA152" i="1" s="1"/>
  <c r="Y151" i="1"/>
  <c r="Z151" i="1" s="1"/>
  <c r="AA151" i="1" s="1"/>
  <c r="Y143" i="1"/>
  <c r="Z143" i="1" s="1"/>
  <c r="AA143" i="1" s="1"/>
  <c r="Y149" i="1"/>
  <c r="Z149" i="1" s="1"/>
  <c r="AA149" i="1" s="1"/>
  <c r="Y148" i="1"/>
  <c r="Z148" i="1" s="1"/>
  <c r="AA148" i="1" s="1"/>
  <c r="Y147" i="1"/>
  <c r="Z147" i="1" s="1"/>
  <c r="AA147" i="1" s="1"/>
  <c r="Y145" i="1"/>
  <c r="Z145" i="1" s="1"/>
  <c r="AA145" i="1" s="1"/>
  <c r="Y146" i="1"/>
  <c r="Z146" i="1" s="1"/>
  <c r="AA146" i="1" s="1"/>
  <c r="Y142" i="1"/>
  <c r="Z142" i="1" s="1"/>
  <c r="AA142" i="1" s="1"/>
  <c r="Y139" i="1"/>
  <c r="Z139" i="1" s="1"/>
  <c r="AA139" i="1" s="1"/>
  <c r="Y135" i="1"/>
  <c r="Z135" i="1" s="1"/>
  <c r="AA135" i="1" s="1"/>
  <c r="Y141" i="1"/>
  <c r="Z141" i="1" s="1"/>
  <c r="AA141" i="1" s="1"/>
  <c r="Y136" i="1"/>
  <c r="Z136" i="1" s="1"/>
  <c r="AA136" i="1" s="1"/>
  <c r="Y132" i="1"/>
  <c r="Z132" i="1" s="1"/>
  <c r="AA132" i="1" s="1"/>
  <c r="Y144" i="1"/>
  <c r="Z144" i="1" s="1"/>
  <c r="AA144" i="1" s="1"/>
  <c r="Y140" i="1"/>
  <c r="Z140" i="1" s="1"/>
  <c r="AA140" i="1" s="1"/>
  <c r="Y137" i="1"/>
  <c r="Z137" i="1" s="1"/>
  <c r="AA137" i="1" s="1"/>
  <c r="Y133" i="1"/>
  <c r="Z133" i="1" s="1"/>
  <c r="AA133" i="1" s="1"/>
  <c r="Y138" i="1"/>
  <c r="Z138" i="1" s="1"/>
  <c r="AA138" i="1" s="1"/>
  <c r="Y134" i="1"/>
  <c r="Z134" i="1" s="1"/>
  <c r="AA134" i="1" s="1"/>
  <c r="Y130" i="1"/>
  <c r="Z130" i="1" s="1"/>
  <c r="AA130" i="1" s="1"/>
  <c r="Y126" i="1"/>
  <c r="Z126" i="1" s="1"/>
  <c r="AA126" i="1" s="1"/>
  <c r="Y122" i="1"/>
  <c r="Z122" i="1" s="1"/>
  <c r="AA122" i="1" s="1"/>
  <c r="Y127" i="1"/>
  <c r="Z127" i="1" s="1"/>
  <c r="AA127" i="1" s="1"/>
  <c r="Y123" i="1"/>
  <c r="Z123" i="1" s="1"/>
  <c r="AA123" i="1" s="1"/>
  <c r="Y119" i="1"/>
  <c r="Z119" i="1" s="1"/>
  <c r="AA119" i="1" s="1"/>
  <c r="Y128" i="1"/>
  <c r="Z128" i="1" s="1"/>
  <c r="AA128" i="1" s="1"/>
  <c r="Y124" i="1"/>
  <c r="Z124" i="1" s="1"/>
  <c r="AA124" i="1" s="1"/>
  <c r="Y120" i="1"/>
  <c r="Z120" i="1" s="1"/>
  <c r="AA120" i="1" s="1"/>
  <c r="Y131" i="1"/>
  <c r="Z131" i="1" s="1"/>
  <c r="AA131" i="1" s="1"/>
  <c r="Y129" i="1"/>
  <c r="Z129" i="1" s="1"/>
  <c r="AA129" i="1" s="1"/>
  <c r="Y125" i="1"/>
  <c r="Z125" i="1" s="1"/>
  <c r="AA125" i="1" s="1"/>
  <c r="Y121" i="1"/>
  <c r="Z121" i="1" s="1"/>
  <c r="AA121" i="1" s="1"/>
  <c r="Y117" i="1"/>
  <c r="Z117" i="1" s="1"/>
  <c r="AA117" i="1" s="1"/>
  <c r="Y112" i="1"/>
  <c r="Z112" i="1" s="1"/>
  <c r="AA112" i="1" s="1"/>
  <c r="Y108" i="1"/>
  <c r="Z108" i="1" s="1"/>
  <c r="AA108" i="1" s="1"/>
  <c r="Y104" i="1"/>
  <c r="Z104" i="1" s="1"/>
  <c r="AA104" i="1" s="1"/>
  <c r="Y100" i="1"/>
  <c r="Z100" i="1" s="1"/>
  <c r="AA100" i="1" s="1"/>
  <c r="Y96" i="1"/>
  <c r="Z96" i="1" s="1"/>
  <c r="AA96" i="1" s="1"/>
  <c r="Y92" i="1"/>
  <c r="Z92" i="1" s="1"/>
  <c r="AA92" i="1" s="1"/>
  <c r="Y118" i="1"/>
  <c r="Z118" i="1" s="1"/>
  <c r="AA118" i="1" s="1"/>
  <c r="Y116" i="1"/>
  <c r="Z116" i="1" s="1"/>
  <c r="AA116" i="1" s="1"/>
  <c r="Y113" i="1"/>
  <c r="Z113" i="1" s="1"/>
  <c r="AA113" i="1" s="1"/>
  <c r="Y109" i="1"/>
  <c r="Z109" i="1" s="1"/>
  <c r="AA109" i="1" s="1"/>
  <c r="Y105" i="1"/>
  <c r="Z105" i="1" s="1"/>
  <c r="AA105" i="1" s="1"/>
  <c r="Y101" i="1"/>
  <c r="Z101" i="1" s="1"/>
  <c r="AA101" i="1" s="1"/>
  <c r="Y97" i="1"/>
  <c r="Z97" i="1" s="1"/>
  <c r="AA97" i="1" s="1"/>
  <c r="Y93" i="1"/>
  <c r="Z93" i="1" s="1"/>
  <c r="AA93" i="1" s="1"/>
  <c r="Y114" i="1"/>
  <c r="Z114" i="1" s="1"/>
  <c r="AA114" i="1" s="1"/>
  <c r="Y110" i="1"/>
  <c r="Z110" i="1" s="1"/>
  <c r="AA110" i="1" s="1"/>
  <c r="Y106" i="1"/>
  <c r="Z106" i="1" s="1"/>
  <c r="AA106" i="1" s="1"/>
  <c r="Y102" i="1"/>
  <c r="Z102" i="1" s="1"/>
  <c r="AA102" i="1" s="1"/>
  <c r="Y98" i="1"/>
  <c r="Z98" i="1" s="1"/>
  <c r="AA98" i="1" s="1"/>
  <c r="Y115" i="1"/>
  <c r="Z115" i="1" s="1"/>
  <c r="AA115" i="1" s="1"/>
  <c r="Y111" i="1"/>
  <c r="Z111" i="1" s="1"/>
  <c r="AA111" i="1" s="1"/>
  <c r="Y107" i="1"/>
  <c r="Z107" i="1" s="1"/>
  <c r="AA107" i="1" s="1"/>
  <c r="Y103" i="1"/>
  <c r="Z103" i="1" s="1"/>
  <c r="AA103" i="1" s="1"/>
  <c r="Y99" i="1"/>
  <c r="Z99" i="1" s="1"/>
  <c r="AA99" i="1" s="1"/>
  <c r="Y89" i="1"/>
  <c r="Z89" i="1" s="1"/>
  <c r="AA89" i="1" s="1"/>
  <c r="Y90" i="1"/>
  <c r="Z90" i="1" s="1"/>
  <c r="AA90" i="1" s="1"/>
  <c r="Y95" i="1"/>
  <c r="Z95" i="1" s="1"/>
  <c r="AA95" i="1" s="1"/>
  <c r="Y91" i="1"/>
  <c r="Z91" i="1" s="1"/>
  <c r="AA91" i="1" s="1"/>
  <c r="Y94" i="1"/>
  <c r="Z94" i="1" s="1"/>
  <c r="AA94" i="1" s="1"/>
  <c r="Y88" i="1"/>
  <c r="Z88" i="1" s="1"/>
  <c r="AA88" i="1" s="1"/>
  <c r="B40" i="14"/>
  <c r="A1" i="1"/>
  <c r="A5" i="1"/>
  <c r="L40" i="9"/>
  <c r="A173" i="1"/>
  <c r="AA167" i="1"/>
  <c r="AA169" i="1"/>
  <c r="Y159" i="1"/>
  <c r="A86" i="1"/>
  <c r="A159" i="1"/>
  <c r="A79" i="1"/>
  <c r="Y86" i="1"/>
  <c r="Y160" i="1" s="1"/>
  <c r="Y87" i="1"/>
  <c r="Z87" i="1" s="1"/>
  <c r="Y65" i="1"/>
  <c r="Z65" i="1" s="1"/>
  <c r="AA65" i="1" s="1"/>
  <c r="Y61" i="1"/>
  <c r="Z61" i="1" s="1"/>
  <c r="AA61" i="1" s="1"/>
  <c r="Y64" i="1"/>
  <c r="Z64" i="1" s="1"/>
  <c r="AA64" i="1" s="1"/>
  <c r="Y60" i="1"/>
  <c r="Z60" i="1" s="1"/>
  <c r="AA60" i="1" s="1"/>
  <c r="Y63" i="1"/>
  <c r="Z63" i="1" s="1"/>
  <c r="AA63" i="1" s="1"/>
  <c r="Y62" i="1"/>
  <c r="Z62" i="1" s="1"/>
  <c r="AA62" i="1" s="1"/>
  <c r="A165" i="1"/>
  <c r="Y173" i="1"/>
  <c r="Y165" i="1"/>
  <c r="Y5" i="1"/>
  <c r="Y79" i="1"/>
  <c r="Y169" i="1"/>
  <c r="AA87" i="1" l="1"/>
  <c r="Z157" i="1"/>
  <c r="AA157" i="1" s="1"/>
  <c r="B41" i="14"/>
  <c r="L41" i="9"/>
  <c r="Z160" i="1"/>
  <c r="AA160" i="1" l="1"/>
  <c r="B42" i="14"/>
  <c r="L42" i="9"/>
  <c r="B43" i="14" l="1"/>
  <c r="L43" i="9"/>
  <c r="B44" i="14" l="1"/>
  <c r="L44" i="9"/>
  <c r="B45" i="14" l="1"/>
  <c r="L45" i="9"/>
  <c r="B46" i="14" l="1"/>
  <c r="L46" i="9"/>
  <c r="B47" i="14" l="1"/>
  <c r="L47" i="9"/>
  <c r="B48" i="14" l="1"/>
  <c r="L48" i="9"/>
  <c r="B49" i="14" l="1"/>
  <c r="L49" i="9"/>
  <c r="B50" i="14" l="1"/>
  <c r="L50" i="9"/>
  <c r="B51" i="14" l="1"/>
  <c r="L51" i="9"/>
  <c r="B52" i="14" l="1"/>
  <c r="L52" i="9"/>
  <c r="B53" i="14" l="1"/>
  <c r="L53" i="9"/>
  <c r="C35" i="1"/>
  <c r="X6" i="1"/>
  <c r="B8" i="1"/>
  <c r="B45" i="1"/>
  <c r="B49" i="1"/>
  <c r="I31" i="1"/>
  <c r="B59" i="1"/>
  <c r="B48" i="1"/>
  <c r="B40" i="1"/>
  <c r="U6" i="1"/>
  <c r="G43" i="1"/>
  <c r="B13" i="1"/>
  <c r="H24" i="1"/>
  <c r="B57" i="1"/>
  <c r="B10" i="1"/>
  <c r="B18" i="1"/>
  <c r="B55" i="1"/>
  <c r="Y6" i="1"/>
  <c r="S6" i="1"/>
  <c r="N6" i="1"/>
  <c r="P6" i="1"/>
  <c r="T6" i="1"/>
  <c r="K6" i="1"/>
  <c r="O6" i="1"/>
  <c r="V6" i="1"/>
  <c r="I6" i="1"/>
  <c r="F6" i="1"/>
  <c r="W6" i="1"/>
  <c r="R6" i="1"/>
  <c r="E6" i="1"/>
  <c r="M6" i="1"/>
  <c r="D6" i="1"/>
  <c r="G6" i="1"/>
  <c r="C6" i="1"/>
  <c r="H6" i="1"/>
  <c r="J6" i="1"/>
  <c r="Q6" i="1"/>
  <c r="L6" i="1"/>
  <c r="B6" i="1"/>
  <c r="B54" i="14" l="1"/>
  <c r="L54" i="9"/>
  <c r="B46" i="1"/>
  <c r="O20" i="1"/>
  <c r="F21" i="1"/>
  <c r="B31" i="1"/>
  <c r="D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B19" i="1"/>
  <c r="B25" i="1"/>
  <c r="C25" i="1"/>
  <c r="E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B33" i="1"/>
  <c r="K47" i="1"/>
  <c r="B20" i="1"/>
  <c r="B24" i="1"/>
  <c r="B43" i="1"/>
  <c r="B21" i="1"/>
  <c r="B36" i="1"/>
  <c r="S36" i="1"/>
  <c r="I50" i="1"/>
  <c r="B51" i="1"/>
  <c r="U57" i="1"/>
  <c r="Q58" i="1"/>
  <c r="H58" i="1"/>
  <c r="X58" i="1"/>
  <c r="O58" i="1"/>
  <c r="L58" i="1"/>
  <c r="I58" i="1"/>
  <c r="G58" i="1"/>
  <c r="U58" i="1"/>
  <c r="J58" i="1"/>
  <c r="D58" i="1"/>
  <c r="S58" i="1"/>
  <c r="Y58" i="1"/>
  <c r="F58" i="1"/>
  <c r="W58" i="1"/>
  <c r="V58" i="1"/>
  <c r="R58" i="1"/>
  <c r="C58" i="1"/>
  <c r="E58" i="1"/>
  <c r="N58" i="1"/>
  <c r="M58" i="1"/>
  <c r="T58" i="1"/>
  <c r="K58" i="1"/>
  <c r="P58" i="1"/>
  <c r="B58" i="1"/>
  <c r="Y36" i="1"/>
  <c r="Y15" i="1"/>
  <c r="G13" i="1"/>
  <c r="W36" i="1"/>
  <c r="B32" i="1"/>
  <c r="B47" i="1"/>
  <c r="Q41" i="1"/>
  <c r="B38" i="1"/>
  <c r="V47" i="1"/>
  <c r="C47" i="1"/>
  <c r="D47" i="1"/>
  <c r="W47" i="1"/>
  <c r="P47" i="1"/>
  <c r="R32" i="1"/>
  <c r="N32" i="1"/>
  <c r="S32" i="1"/>
  <c r="Q32" i="1"/>
  <c r="P32" i="1"/>
  <c r="E32" i="1"/>
  <c r="M24" i="1"/>
  <c r="I24" i="1"/>
  <c r="D24" i="1"/>
  <c r="E24" i="1"/>
  <c r="W24" i="1"/>
  <c r="S24" i="1"/>
  <c r="L20" i="1"/>
  <c r="G20" i="1"/>
  <c r="T20" i="1"/>
  <c r="R20" i="1"/>
  <c r="P20" i="1"/>
  <c r="Y20" i="1"/>
  <c r="X14" i="1"/>
  <c r="V14" i="1"/>
  <c r="R14" i="1"/>
  <c r="S14" i="1"/>
  <c r="I14" i="1"/>
  <c r="O43" i="1"/>
  <c r="Q43" i="1"/>
  <c r="U43" i="1"/>
  <c r="D43" i="1"/>
  <c r="J43" i="1"/>
  <c r="N43" i="1"/>
  <c r="I57" i="1"/>
  <c r="T57" i="1"/>
  <c r="O57" i="1"/>
  <c r="S57" i="1"/>
  <c r="G57" i="1"/>
  <c r="J57" i="1"/>
  <c r="V36" i="1"/>
  <c r="R36" i="1"/>
  <c r="N36" i="1"/>
  <c r="J36" i="1"/>
  <c r="F36" i="1"/>
  <c r="B15" i="1"/>
  <c r="X15" i="1"/>
  <c r="T15" i="1"/>
  <c r="P15" i="1"/>
  <c r="L15" i="1"/>
  <c r="H15" i="1"/>
  <c r="D15" i="1"/>
  <c r="W33" i="1"/>
  <c r="S33" i="1"/>
  <c r="O33" i="1"/>
  <c r="K33" i="1"/>
  <c r="G33" i="1"/>
  <c r="C33" i="1"/>
  <c r="V25" i="1"/>
  <c r="R25" i="1"/>
  <c r="N25" i="1"/>
  <c r="J25" i="1"/>
  <c r="F25" i="1"/>
  <c r="Y21" i="1"/>
  <c r="U21" i="1"/>
  <c r="Q21" i="1"/>
  <c r="M21" i="1"/>
  <c r="I21" i="1"/>
  <c r="E21" i="1"/>
  <c r="B30" i="1"/>
  <c r="T47" i="1"/>
  <c r="F47" i="1"/>
  <c r="S47" i="1"/>
  <c r="N47" i="1"/>
  <c r="E47" i="1"/>
  <c r="R47" i="1"/>
  <c r="U32" i="1"/>
  <c r="X32" i="1"/>
  <c r="I32" i="1"/>
  <c r="G32" i="1"/>
  <c r="M32" i="1"/>
  <c r="O32" i="1"/>
  <c r="O24" i="1"/>
  <c r="Q24" i="1"/>
  <c r="X24" i="1"/>
  <c r="C24" i="1"/>
  <c r="Y24" i="1"/>
  <c r="K24" i="1"/>
  <c r="M20" i="1"/>
  <c r="U20" i="1"/>
  <c r="K20" i="1"/>
  <c r="N20" i="1"/>
  <c r="V20" i="1"/>
  <c r="Y14" i="1"/>
  <c r="U14" i="1"/>
  <c r="W14" i="1"/>
  <c r="K14" i="1"/>
  <c r="D14" i="1"/>
  <c r="N14" i="1"/>
  <c r="X43" i="1"/>
  <c r="L43" i="1"/>
  <c r="Y43" i="1"/>
  <c r="W43" i="1"/>
  <c r="H43" i="1"/>
  <c r="V43" i="1"/>
  <c r="N57" i="1"/>
  <c r="X57" i="1"/>
  <c r="E57" i="1"/>
  <c r="P57" i="1"/>
  <c r="D57" i="1"/>
  <c r="C57" i="1"/>
  <c r="U36" i="1"/>
  <c r="Q36" i="1"/>
  <c r="M36" i="1"/>
  <c r="I36" i="1"/>
  <c r="E36" i="1"/>
  <c r="W15" i="1"/>
  <c r="S15" i="1"/>
  <c r="O15" i="1"/>
  <c r="K15" i="1"/>
  <c r="G15" i="1"/>
  <c r="C15" i="1"/>
  <c r="V33" i="1"/>
  <c r="R33" i="1"/>
  <c r="N33" i="1"/>
  <c r="J33" i="1"/>
  <c r="F33" i="1"/>
  <c r="Y25" i="1"/>
  <c r="U25" i="1"/>
  <c r="Q25" i="1"/>
  <c r="M25" i="1"/>
  <c r="I25" i="1"/>
  <c r="E25" i="1"/>
  <c r="X21" i="1"/>
  <c r="T21" i="1"/>
  <c r="P21" i="1"/>
  <c r="L21" i="1"/>
  <c r="H21" i="1"/>
  <c r="D21" i="1"/>
  <c r="B14" i="1"/>
  <c r="B50" i="1"/>
  <c r="U47" i="1"/>
  <c r="O47" i="1"/>
  <c r="Y47" i="1"/>
  <c r="H47" i="1"/>
  <c r="L47" i="1"/>
  <c r="X47" i="1"/>
  <c r="C32" i="1"/>
  <c r="W32" i="1"/>
  <c r="V32" i="1"/>
  <c r="D32" i="1"/>
  <c r="K32" i="1"/>
  <c r="F32" i="1"/>
  <c r="J24" i="1"/>
  <c r="G24" i="1"/>
  <c r="T24" i="1"/>
  <c r="P24" i="1"/>
  <c r="V24" i="1"/>
  <c r="W20" i="1"/>
  <c r="I20" i="1"/>
  <c r="S20" i="1"/>
  <c r="F20" i="1"/>
  <c r="H20" i="1"/>
  <c r="Q20" i="1"/>
  <c r="G14" i="1"/>
  <c r="E14" i="1"/>
  <c r="J14" i="1"/>
  <c r="Q14" i="1"/>
  <c r="O14" i="1"/>
  <c r="P14" i="1"/>
  <c r="M43" i="1"/>
  <c r="T43" i="1"/>
  <c r="C43" i="1"/>
  <c r="F43" i="1"/>
  <c r="K43" i="1"/>
  <c r="R43" i="1"/>
  <c r="R57" i="1"/>
  <c r="F57" i="1"/>
  <c r="Y57" i="1"/>
  <c r="M57" i="1"/>
  <c r="H57" i="1"/>
  <c r="X36" i="1"/>
  <c r="T36" i="1"/>
  <c r="P36" i="1"/>
  <c r="L36" i="1"/>
  <c r="H36" i="1"/>
  <c r="D36" i="1"/>
  <c r="V15" i="1"/>
  <c r="R15" i="1"/>
  <c r="N15" i="1"/>
  <c r="J15" i="1"/>
  <c r="F15" i="1"/>
  <c r="Y33" i="1"/>
  <c r="U33" i="1"/>
  <c r="Q33" i="1"/>
  <c r="M33" i="1"/>
  <c r="I33" i="1"/>
  <c r="E33" i="1"/>
  <c r="X25" i="1"/>
  <c r="T25" i="1"/>
  <c r="P25" i="1"/>
  <c r="L25" i="1"/>
  <c r="H25" i="1"/>
  <c r="D25" i="1"/>
  <c r="W21" i="1"/>
  <c r="S21" i="1"/>
  <c r="O21" i="1"/>
  <c r="K21" i="1"/>
  <c r="G21" i="1"/>
  <c r="C21" i="1"/>
  <c r="I47" i="1"/>
  <c r="J47" i="1"/>
  <c r="M47" i="1"/>
  <c r="G47" i="1"/>
  <c r="Q47" i="1"/>
  <c r="H32" i="1"/>
  <c r="Y32" i="1"/>
  <c r="L32" i="1"/>
  <c r="J32" i="1"/>
  <c r="T32" i="1"/>
  <c r="F24" i="1"/>
  <c r="R24" i="1"/>
  <c r="N24" i="1"/>
  <c r="U24" i="1"/>
  <c r="L24" i="1"/>
  <c r="X20" i="1"/>
  <c r="E20" i="1"/>
  <c r="D20" i="1"/>
  <c r="C20" i="1"/>
  <c r="J20" i="1"/>
  <c r="M14" i="1"/>
  <c r="L14" i="1"/>
  <c r="T14" i="1"/>
  <c r="H14" i="1"/>
  <c r="F14" i="1"/>
  <c r="C14" i="1"/>
  <c r="I43" i="1"/>
  <c r="P43" i="1"/>
  <c r="S43" i="1"/>
  <c r="E43" i="1"/>
  <c r="L57" i="1"/>
  <c r="W57" i="1"/>
  <c r="K57" i="1"/>
  <c r="V57" i="1"/>
  <c r="Q57" i="1"/>
  <c r="O36" i="1"/>
  <c r="K36" i="1"/>
  <c r="G36" i="1"/>
  <c r="C36" i="1"/>
  <c r="U15" i="1"/>
  <c r="Q15" i="1"/>
  <c r="M15" i="1"/>
  <c r="I15" i="1"/>
  <c r="X33" i="1"/>
  <c r="T33" i="1"/>
  <c r="P33" i="1"/>
  <c r="L33" i="1"/>
  <c r="H33" i="1"/>
  <c r="W25" i="1"/>
  <c r="S25" i="1"/>
  <c r="O25" i="1"/>
  <c r="K25" i="1"/>
  <c r="G25" i="1"/>
  <c r="V21" i="1"/>
  <c r="R21" i="1"/>
  <c r="N21" i="1"/>
  <c r="J21" i="1"/>
  <c r="S54" i="1"/>
  <c r="J54" i="1"/>
  <c r="H54" i="1"/>
  <c r="N54" i="1"/>
  <c r="W54" i="1"/>
  <c r="D54" i="1"/>
  <c r="X54" i="1"/>
  <c r="E54" i="1"/>
  <c r="I54" i="1"/>
  <c r="C54" i="1"/>
  <c r="L54" i="1"/>
  <c r="U54" i="1"/>
  <c r="F54" i="1"/>
  <c r="Q54" i="1"/>
  <c r="K54" i="1"/>
  <c r="T54" i="1"/>
  <c r="M54" i="1"/>
  <c r="G54" i="1"/>
  <c r="Y54" i="1"/>
  <c r="V54" i="1"/>
  <c r="P54" i="1"/>
  <c r="R54" i="1"/>
  <c r="O54" i="1"/>
  <c r="B54" i="1"/>
  <c r="F12" i="1"/>
  <c r="G12" i="1"/>
  <c r="H12" i="1"/>
  <c r="I12" i="1"/>
  <c r="W12" i="1"/>
  <c r="Q12" i="1"/>
  <c r="O12" i="1"/>
  <c r="R12" i="1"/>
  <c r="T12" i="1"/>
  <c r="C12" i="1"/>
  <c r="K12" i="1"/>
  <c r="V12" i="1"/>
  <c r="D12" i="1"/>
  <c r="J12" i="1"/>
  <c r="P12" i="1"/>
  <c r="S12" i="1"/>
  <c r="M12" i="1"/>
  <c r="N12" i="1"/>
  <c r="U12" i="1"/>
  <c r="X12" i="1"/>
  <c r="L12" i="1"/>
  <c r="Y12" i="1"/>
  <c r="E12" i="1"/>
  <c r="B12" i="1"/>
  <c r="Z6" i="1"/>
  <c r="AA6" i="1" s="1"/>
  <c r="G17" i="1"/>
  <c r="C17" i="1"/>
  <c r="X17" i="1"/>
  <c r="D17" i="1"/>
  <c r="S17" i="1"/>
  <c r="K17" i="1"/>
  <c r="E17" i="1"/>
  <c r="Q17" i="1"/>
  <c r="L17" i="1"/>
  <c r="R17" i="1"/>
  <c r="Y17" i="1"/>
  <c r="V17" i="1"/>
  <c r="H17" i="1"/>
  <c r="W17" i="1"/>
  <c r="F17" i="1"/>
  <c r="I17" i="1"/>
  <c r="J17" i="1"/>
  <c r="P17" i="1"/>
  <c r="O17" i="1"/>
  <c r="U17" i="1"/>
  <c r="N17" i="1"/>
  <c r="M17" i="1"/>
  <c r="T17" i="1"/>
  <c r="B17" i="1"/>
  <c r="T29" i="1"/>
  <c r="K29" i="1"/>
  <c r="C29" i="1"/>
  <c r="O29" i="1"/>
  <c r="P29" i="1"/>
  <c r="R29" i="1"/>
  <c r="N29" i="1"/>
  <c r="E29" i="1"/>
  <c r="Y29" i="1"/>
  <c r="I29" i="1"/>
  <c r="Q29" i="1"/>
  <c r="V29" i="1"/>
  <c r="X29" i="1"/>
  <c r="S29" i="1"/>
  <c r="G29" i="1"/>
  <c r="J29" i="1"/>
  <c r="H29" i="1"/>
  <c r="M29" i="1"/>
  <c r="D29" i="1"/>
  <c r="W29" i="1"/>
  <c r="F29" i="1"/>
  <c r="L29" i="1"/>
  <c r="U29" i="1"/>
  <c r="B29" i="1"/>
  <c r="L52" i="1"/>
  <c r="U52" i="1"/>
  <c r="P52" i="1"/>
  <c r="M52" i="1"/>
  <c r="K52" i="1"/>
  <c r="E52" i="1"/>
  <c r="X52" i="1"/>
  <c r="T52" i="1"/>
  <c r="Q52" i="1"/>
  <c r="S52" i="1"/>
  <c r="C52" i="1"/>
  <c r="Y52" i="1"/>
  <c r="G52" i="1"/>
  <c r="I52" i="1"/>
  <c r="J52" i="1"/>
  <c r="F52" i="1"/>
  <c r="R52" i="1"/>
  <c r="N52" i="1"/>
  <c r="O52" i="1"/>
  <c r="W52" i="1"/>
  <c r="H52" i="1"/>
  <c r="D52" i="1"/>
  <c r="V52" i="1"/>
  <c r="B52" i="1"/>
  <c r="H9" i="1"/>
  <c r="W9" i="1"/>
  <c r="Y9" i="1"/>
  <c r="R9" i="1"/>
  <c r="S9" i="1"/>
  <c r="P9" i="1"/>
  <c r="M9" i="1"/>
  <c r="F9" i="1"/>
  <c r="L9" i="1"/>
  <c r="D9" i="1"/>
  <c r="X9" i="1"/>
  <c r="U9" i="1"/>
  <c r="N9" i="1"/>
  <c r="O9" i="1"/>
  <c r="E9" i="1"/>
  <c r="I9" i="1"/>
  <c r="C9" i="1"/>
  <c r="V9" i="1"/>
  <c r="G9" i="1"/>
  <c r="T9" i="1"/>
  <c r="Q9" i="1"/>
  <c r="J9" i="1"/>
  <c r="K9" i="1"/>
  <c r="B9" i="1"/>
  <c r="I23" i="1"/>
  <c r="E23" i="1"/>
  <c r="M23" i="1"/>
  <c r="L23" i="1"/>
  <c r="G23" i="1"/>
  <c r="R23" i="1"/>
  <c r="O23" i="1"/>
  <c r="D23" i="1"/>
  <c r="V23" i="1"/>
  <c r="Y23" i="1"/>
  <c r="S23" i="1"/>
  <c r="F23" i="1"/>
  <c r="T23" i="1"/>
  <c r="W23" i="1"/>
  <c r="J23" i="1"/>
  <c r="H23" i="1"/>
  <c r="K23" i="1"/>
  <c r="X23" i="1"/>
  <c r="N23" i="1"/>
  <c r="Q23" i="1"/>
  <c r="P23" i="1"/>
  <c r="U23" i="1"/>
  <c r="C23" i="1"/>
  <c r="B23" i="1"/>
  <c r="D42" i="1"/>
  <c r="Y42" i="1"/>
  <c r="U42" i="1"/>
  <c r="O42" i="1"/>
  <c r="W42" i="1"/>
  <c r="C42" i="1"/>
  <c r="R42" i="1"/>
  <c r="N42" i="1"/>
  <c r="K42" i="1"/>
  <c r="T42" i="1"/>
  <c r="Q42" i="1"/>
  <c r="M42" i="1"/>
  <c r="P42" i="1"/>
  <c r="H42" i="1"/>
  <c r="S42" i="1"/>
  <c r="J42" i="1"/>
  <c r="F42" i="1"/>
  <c r="L42" i="1"/>
  <c r="G42" i="1"/>
  <c r="I42" i="1"/>
  <c r="E42" i="1"/>
  <c r="V42" i="1"/>
  <c r="X42" i="1"/>
  <c r="B42" i="1"/>
  <c r="P53" i="1"/>
  <c r="U53" i="1"/>
  <c r="S53" i="1"/>
  <c r="E53" i="1"/>
  <c r="V53" i="1"/>
  <c r="D53" i="1"/>
  <c r="H53" i="1"/>
  <c r="L53" i="1"/>
  <c r="O53" i="1"/>
  <c r="X53" i="1"/>
  <c r="Q53" i="1"/>
  <c r="Y53" i="1"/>
  <c r="T53" i="1"/>
  <c r="I53" i="1"/>
  <c r="N53" i="1"/>
  <c r="B53" i="1"/>
  <c r="M53" i="1"/>
  <c r="W53" i="1"/>
  <c r="K53" i="1"/>
  <c r="G53" i="1"/>
  <c r="R53" i="1"/>
  <c r="J53" i="1"/>
  <c r="F53" i="1"/>
  <c r="C53" i="1"/>
  <c r="P28" i="1"/>
  <c r="S28" i="1"/>
  <c r="W28" i="1"/>
  <c r="K28" i="1"/>
  <c r="I28" i="1"/>
  <c r="X28" i="1"/>
  <c r="R28" i="1"/>
  <c r="Y28" i="1"/>
  <c r="C28" i="1"/>
  <c r="H28" i="1"/>
  <c r="E28" i="1"/>
  <c r="T28" i="1"/>
  <c r="O28" i="1"/>
  <c r="N28" i="1"/>
  <c r="G28" i="1"/>
  <c r="V28" i="1"/>
  <c r="J28" i="1"/>
  <c r="L28" i="1"/>
  <c r="Q28" i="1"/>
  <c r="U28" i="1"/>
  <c r="F28" i="1"/>
  <c r="D28" i="1"/>
  <c r="M28" i="1"/>
  <c r="B28" i="1"/>
  <c r="O41" i="1"/>
  <c r="X41" i="1"/>
  <c r="D41" i="1"/>
  <c r="N41" i="1"/>
  <c r="T41" i="1"/>
  <c r="C41" i="1"/>
  <c r="N50" i="1"/>
  <c r="Q50" i="1"/>
  <c r="T50" i="1"/>
  <c r="E50" i="1"/>
  <c r="H50" i="1"/>
  <c r="K50" i="1"/>
  <c r="B41" i="1"/>
  <c r="K41" i="1"/>
  <c r="L41" i="1"/>
  <c r="Y41" i="1"/>
  <c r="H41" i="1"/>
  <c r="I41" i="1"/>
  <c r="P41" i="1"/>
  <c r="Y50" i="1"/>
  <c r="L50" i="1"/>
  <c r="V50" i="1"/>
  <c r="P50" i="1"/>
  <c r="G50" i="1"/>
  <c r="P7" i="1"/>
  <c r="M7" i="1"/>
  <c r="F7" i="1"/>
  <c r="G7" i="1"/>
  <c r="D7" i="1"/>
  <c r="X7" i="1"/>
  <c r="U7" i="1"/>
  <c r="N7" i="1"/>
  <c r="O7" i="1"/>
  <c r="L7" i="1"/>
  <c r="I7" i="1"/>
  <c r="C7" i="1"/>
  <c r="V7" i="1"/>
  <c r="W7" i="1"/>
  <c r="T7" i="1"/>
  <c r="Q7" i="1"/>
  <c r="J7" i="1"/>
  <c r="K7" i="1"/>
  <c r="H7" i="1"/>
  <c r="E7" i="1"/>
  <c r="Y7" i="1"/>
  <c r="R7" i="1"/>
  <c r="S7" i="1"/>
  <c r="B7" i="1"/>
  <c r="S51" i="1"/>
  <c r="E51" i="1"/>
  <c r="R51" i="1"/>
  <c r="Q51" i="1"/>
  <c r="X51" i="1"/>
  <c r="W51" i="1"/>
  <c r="D51" i="1"/>
  <c r="H51" i="1"/>
  <c r="T51" i="1"/>
  <c r="O51" i="1"/>
  <c r="I51" i="1"/>
  <c r="M51" i="1"/>
  <c r="G51" i="1"/>
  <c r="K51" i="1"/>
  <c r="V51" i="1"/>
  <c r="N51" i="1"/>
  <c r="L51" i="1"/>
  <c r="P51" i="1"/>
  <c r="Y51" i="1"/>
  <c r="J51" i="1"/>
  <c r="C51" i="1"/>
  <c r="U51" i="1"/>
  <c r="F51" i="1"/>
  <c r="J39" i="1"/>
  <c r="C39" i="1"/>
  <c r="Q39" i="1"/>
  <c r="P39" i="1"/>
  <c r="H39" i="1"/>
  <c r="E39" i="1"/>
  <c r="N39" i="1"/>
  <c r="T39" i="1"/>
  <c r="L39" i="1"/>
  <c r="D39" i="1"/>
  <c r="U39" i="1"/>
  <c r="I39" i="1"/>
  <c r="G39" i="1"/>
  <c r="X39" i="1"/>
  <c r="R39" i="1"/>
  <c r="F39" i="1"/>
  <c r="Y39" i="1"/>
  <c r="S39" i="1"/>
  <c r="K39" i="1"/>
  <c r="M39" i="1"/>
  <c r="V39" i="1"/>
  <c r="W39" i="1"/>
  <c r="O39" i="1"/>
  <c r="X48" i="1"/>
  <c r="Y48" i="1"/>
  <c r="N48" i="1"/>
  <c r="G48" i="1"/>
  <c r="V48" i="1"/>
  <c r="O48" i="1"/>
  <c r="T48" i="1"/>
  <c r="E48" i="1"/>
  <c r="Q48" i="1"/>
  <c r="M48" i="1"/>
  <c r="C48" i="1"/>
  <c r="K48" i="1"/>
  <c r="W48" i="1"/>
  <c r="S48" i="1"/>
  <c r="H48" i="1"/>
  <c r="I48" i="1"/>
  <c r="U48" i="1"/>
  <c r="J48" i="1"/>
  <c r="F48" i="1"/>
  <c r="R48" i="1"/>
  <c r="D48" i="1"/>
  <c r="P48" i="1"/>
  <c r="L48" i="1"/>
  <c r="I27" i="1"/>
  <c r="O27" i="1"/>
  <c r="J27" i="1"/>
  <c r="G27" i="1"/>
  <c r="D27" i="1"/>
  <c r="K27" i="1"/>
  <c r="C27" i="1"/>
  <c r="X27" i="1"/>
  <c r="P27" i="1"/>
  <c r="Y27" i="1"/>
  <c r="L27" i="1"/>
  <c r="N27" i="1"/>
  <c r="W27" i="1"/>
  <c r="M27" i="1"/>
  <c r="Q27" i="1"/>
  <c r="V27" i="1"/>
  <c r="U27" i="1"/>
  <c r="E27" i="1"/>
  <c r="F27" i="1"/>
  <c r="H27" i="1"/>
  <c r="R27" i="1"/>
  <c r="T27" i="1"/>
  <c r="S27" i="1"/>
  <c r="Q45" i="1"/>
  <c r="Y45" i="1"/>
  <c r="I45" i="1"/>
  <c r="P45" i="1"/>
  <c r="X45" i="1"/>
  <c r="O45" i="1"/>
  <c r="T45" i="1"/>
  <c r="K45" i="1"/>
  <c r="G45" i="1"/>
  <c r="R45" i="1"/>
  <c r="N45" i="1"/>
  <c r="E45" i="1"/>
  <c r="M45" i="1"/>
  <c r="U45" i="1"/>
  <c r="V45" i="1"/>
  <c r="L45" i="1"/>
  <c r="W45" i="1"/>
  <c r="F45" i="1"/>
  <c r="S45" i="1"/>
  <c r="H45" i="1"/>
  <c r="J45" i="1"/>
  <c r="D45" i="1"/>
  <c r="C45" i="1"/>
  <c r="S10" i="1"/>
  <c r="N10" i="1"/>
  <c r="I10" i="1"/>
  <c r="D10" i="1"/>
  <c r="V10" i="1"/>
  <c r="Q10" i="1"/>
  <c r="L10" i="1"/>
  <c r="G10" i="1"/>
  <c r="Y10" i="1"/>
  <c r="T10" i="1"/>
  <c r="O10" i="1"/>
  <c r="J10" i="1"/>
  <c r="E10" i="1"/>
  <c r="W10" i="1"/>
  <c r="R10" i="1"/>
  <c r="M10" i="1"/>
  <c r="H10" i="1"/>
  <c r="C10" i="1"/>
  <c r="U10" i="1"/>
  <c r="P10" i="1"/>
  <c r="K10" i="1"/>
  <c r="F10" i="1"/>
  <c r="X10" i="1"/>
  <c r="I59" i="1"/>
  <c r="U59" i="1"/>
  <c r="G59" i="1"/>
  <c r="C59" i="1"/>
  <c r="M59" i="1"/>
  <c r="E59" i="1"/>
  <c r="S59" i="1"/>
  <c r="P59" i="1"/>
  <c r="L59" i="1"/>
  <c r="K59" i="1"/>
  <c r="N59" i="1"/>
  <c r="J59" i="1"/>
  <c r="H59" i="1"/>
  <c r="W59" i="1"/>
  <c r="Y59" i="1"/>
  <c r="Q59" i="1"/>
  <c r="O59" i="1"/>
  <c r="V59" i="1"/>
  <c r="X59" i="1"/>
  <c r="R59" i="1"/>
  <c r="D59" i="1"/>
  <c r="F59" i="1"/>
  <c r="T59" i="1"/>
  <c r="W31" i="1"/>
  <c r="U31" i="1"/>
  <c r="K31" i="1"/>
  <c r="N31" i="1"/>
  <c r="O31" i="1"/>
  <c r="J31" i="1"/>
  <c r="L31" i="1"/>
  <c r="X31" i="1"/>
  <c r="C31" i="1"/>
  <c r="H31" i="1"/>
  <c r="D31" i="1"/>
  <c r="R31" i="1"/>
  <c r="S31" i="1"/>
  <c r="F31" i="1"/>
  <c r="G31" i="1"/>
  <c r="M31" i="1"/>
  <c r="Q31" i="1"/>
  <c r="Y31" i="1"/>
  <c r="E31" i="1"/>
  <c r="T31" i="1"/>
  <c r="P31" i="1"/>
  <c r="V31" i="1"/>
  <c r="S49" i="1"/>
  <c r="Q49" i="1"/>
  <c r="T49" i="1"/>
  <c r="C49" i="1"/>
  <c r="V49" i="1"/>
  <c r="K49" i="1"/>
  <c r="X49" i="1"/>
  <c r="R49" i="1"/>
  <c r="J49" i="1"/>
  <c r="O49" i="1"/>
  <c r="L49" i="1"/>
  <c r="P49" i="1"/>
  <c r="Y49" i="1"/>
  <c r="H49" i="1"/>
  <c r="G49" i="1"/>
  <c r="D49" i="1"/>
  <c r="M49" i="1"/>
  <c r="F49" i="1"/>
  <c r="W49" i="1"/>
  <c r="I49" i="1"/>
  <c r="E49" i="1"/>
  <c r="U49" i="1"/>
  <c r="N49" i="1"/>
  <c r="I30" i="1"/>
  <c r="U30" i="1"/>
  <c r="N30" i="1"/>
  <c r="F30" i="1"/>
  <c r="K30" i="1"/>
  <c r="S30" i="1"/>
  <c r="T30" i="1"/>
  <c r="R30" i="1"/>
  <c r="E30" i="1"/>
  <c r="D30" i="1"/>
  <c r="M30" i="1"/>
  <c r="P30" i="1"/>
  <c r="Y30" i="1"/>
  <c r="X30" i="1"/>
  <c r="W30" i="1"/>
  <c r="O30" i="1"/>
  <c r="J30" i="1"/>
  <c r="G30" i="1"/>
  <c r="V30" i="1"/>
  <c r="L30" i="1"/>
  <c r="C30" i="1"/>
  <c r="H30" i="1"/>
  <c r="Q30" i="1"/>
  <c r="D13" i="1"/>
  <c r="R13" i="1"/>
  <c r="J13" i="1"/>
  <c r="E13" i="1"/>
  <c r="W13" i="1"/>
  <c r="Q13" i="1"/>
  <c r="K13" i="1"/>
  <c r="I13" i="1"/>
  <c r="Y13" i="1"/>
  <c r="O13" i="1"/>
  <c r="T13" i="1"/>
  <c r="U13" i="1"/>
  <c r="H13" i="1"/>
  <c r="X13" i="1"/>
  <c r="N13" i="1"/>
  <c r="V13" i="1"/>
  <c r="S13" i="1"/>
  <c r="F13" i="1"/>
  <c r="L13" i="1"/>
  <c r="P13" i="1"/>
  <c r="M13" i="1"/>
  <c r="C44" i="1"/>
  <c r="Y44" i="1"/>
  <c r="K44" i="1"/>
  <c r="F44" i="1"/>
  <c r="E44" i="1"/>
  <c r="W44" i="1"/>
  <c r="H44" i="1"/>
  <c r="M44" i="1"/>
  <c r="L44" i="1"/>
  <c r="R44" i="1"/>
  <c r="I44" i="1"/>
  <c r="J44" i="1"/>
  <c r="D44" i="1"/>
  <c r="Q44" i="1"/>
  <c r="N44" i="1"/>
  <c r="P44" i="1"/>
  <c r="X44" i="1"/>
  <c r="V44" i="1"/>
  <c r="G44" i="1"/>
  <c r="O44" i="1"/>
  <c r="U44" i="1"/>
  <c r="S44" i="1"/>
  <c r="T44" i="1"/>
  <c r="B44" i="1"/>
  <c r="O46" i="1"/>
  <c r="T46" i="1"/>
  <c r="R46" i="1"/>
  <c r="X46" i="1"/>
  <c r="C46" i="1"/>
  <c r="P46" i="1"/>
  <c r="L46" i="1"/>
  <c r="K46" i="1"/>
  <c r="Y46" i="1"/>
  <c r="I46" i="1"/>
  <c r="E46" i="1"/>
  <c r="D46" i="1"/>
  <c r="N46" i="1"/>
  <c r="J46" i="1"/>
  <c r="F46" i="1"/>
  <c r="U46" i="1"/>
  <c r="G46" i="1"/>
  <c r="M46" i="1"/>
  <c r="Q46" i="1"/>
  <c r="V46" i="1"/>
  <c r="W46" i="1"/>
  <c r="H46" i="1"/>
  <c r="S18" i="1"/>
  <c r="U18" i="1"/>
  <c r="Q18" i="1"/>
  <c r="M18" i="1"/>
  <c r="C18" i="1"/>
  <c r="N18" i="1"/>
  <c r="O18" i="1"/>
  <c r="K18" i="1"/>
  <c r="Y18" i="1"/>
  <c r="H18" i="1"/>
  <c r="E18" i="1"/>
  <c r="J18" i="1"/>
  <c r="F18" i="1"/>
  <c r="R18" i="1"/>
  <c r="W18" i="1"/>
  <c r="D18" i="1"/>
  <c r="P18" i="1"/>
  <c r="L18" i="1"/>
  <c r="I18" i="1"/>
  <c r="V18" i="1"/>
  <c r="T18" i="1"/>
  <c r="X18" i="1"/>
  <c r="G18" i="1"/>
  <c r="U56" i="1"/>
  <c r="H56" i="1"/>
  <c r="Q56" i="1"/>
  <c r="G56" i="1"/>
  <c r="V56" i="1"/>
  <c r="F56" i="1"/>
  <c r="K56" i="1"/>
  <c r="D56" i="1"/>
  <c r="N56" i="1"/>
  <c r="Y56" i="1"/>
  <c r="S56" i="1"/>
  <c r="W56" i="1"/>
  <c r="M56" i="1"/>
  <c r="L56" i="1"/>
  <c r="E56" i="1"/>
  <c r="O56" i="1"/>
  <c r="R56" i="1"/>
  <c r="I56" i="1"/>
  <c r="P56" i="1"/>
  <c r="J56" i="1"/>
  <c r="T56" i="1"/>
  <c r="C56" i="1"/>
  <c r="X56" i="1"/>
  <c r="D8" i="1"/>
  <c r="O8" i="1"/>
  <c r="P8" i="1"/>
  <c r="S8" i="1"/>
  <c r="V8" i="1"/>
  <c r="L8" i="1"/>
  <c r="U8" i="1"/>
  <c r="T8" i="1"/>
  <c r="H8" i="1"/>
  <c r="C8" i="1"/>
  <c r="M8" i="1"/>
  <c r="Q8" i="1"/>
  <c r="E8" i="1"/>
  <c r="X8" i="1"/>
  <c r="N8" i="1"/>
  <c r="Y8" i="1"/>
  <c r="I8" i="1"/>
  <c r="R8" i="1"/>
  <c r="F8" i="1"/>
  <c r="K8" i="1"/>
  <c r="W8" i="1"/>
  <c r="G8" i="1"/>
  <c r="J8" i="1"/>
  <c r="X19" i="1"/>
  <c r="F19" i="1"/>
  <c r="M19" i="1"/>
  <c r="T19" i="1"/>
  <c r="D19" i="1"/>
  <c r="H19" i="1"/>
  <c r="N19" i="1"/>
  <c r="P19" i="1"/>
  <c r="W19" i="1"/>
  <c r="I19" i="1"/>
  <c r="U19" i="1"/>
  <c r="V19" i="1"/>
  <c r="Y19" i="1"/>
  <c r="Q19" i="1"/>
  <c r="O19" i="1"/>
  <c r="C19" i="1"/>
  <c r="E19" i="1"/>
  <c r="G19" i="1"/>
  <c r="R19" i="1"/>
  <c r="K19" i="1"/>
  <c r="S19" i="1"/>
  <c r="L19" i="1"/>
  <c r="J19" i="1"/>
  <c r="K40" i="1"/>
  <c r="W40" i="1"/>
  <c r="R40" i="1"/>
  <c r="P40" i="1"/>
  <c r="Q40" i="1"/>
  <c r="V40" i="1"/>
  <c r="X40" i="1"/>
  <c r="Y40" i="1"/>
  <c r="E40" i="1"/>
  <c r="F40" i="1"/>
  <c r="H40" i="1"/>
  <c r="M40" i="1"/>
  <c r="N40" i="1"/>
  <c r="L40" i="1"/>
  <c r="O40" i="1"/>
  <c r="G40" i="1"/>
  <c r="T40" i="1"/>
  <c r="U40" i="1"/>
  <c r="C40" i="1"/>
  <c r="S40" i="1"/>
  <c r="D40" i="1"/>
  <c r="I40" i="1"/>
  <c r="J40" i="1"/>
  <c r="B56" i="1"/>
  <c r="B27" i="1"/>
  <c r="B39" i="1"/>
  <c r="U41" i="1"/>
  <c r="J41" i="1"/>
  <c r="M41" i="1"/>
  <c r="S41" i="1"/>
  <c r="V41" i="1"/>
  <c r="X50" i="1"/>
  <c r="D50" i="1"/>
  <c r="W50" i="1"/>
  <c r="O50" i="1"/>
  <c r="R50" i="1"/>
  <c r="U50" i="1"/>
  <c r="C13" i="1"/>
  <c r="R11" i="1"/>
  <c r="B11" i="1"/>
  <c r="D11" i="1"/>
  <c r="K11" i="1"/>
  <c r="N11" i="1"/>
  <c r="X11" i="1"/>
  <c r="C11" i="1"/>
  <c r="F11" i="1"/>
  <c r="J11" i="1"/>
  <c r="P11" i="1"/>
  <c r="W11" i="1"/>
  <c r="T11" i="1"/>
  <c r="U11" i="1"/>
  <c r="E11" i="1"/>
  <c r="O11" i="1"/>
  <c r="L11" i="1"/>
  <c r="G11" i="1"/>
  <c r="Q11" i="1"/>
  <c r="V11" i="1"/>
  <c r="Y11" i="1"/>
  <c r="M11" i="1"/>
  <c r="I11" i="1"/>
  <c r="S11" i="1"/>
  <c r="H11" i="1"/>
  <c r="J22" i="1"/>
  <c r="O22" i="1"/>
  <c r="M22" i="1"/>
  <c r="B22" i="1"/>
  <c r="Q22" i="1"/>
  <c r="I22" i="1"/>
  <c r="F22" i="1"/>
  <c r="T22" i="1"/>
  <c r="D22" i="1"/>
  <c r="R22" i="1"/>
  <c r="E22" i="1"/>
  <c r="Y22" i="1"/>
  <c r="C22" i="1"/>
  <c r="W22" i="1"/>
  <c r="G22" i="1"/>
  <c r="H22" i="1"/>
  <c r="K22" i="1"/>
  <c r="P22" i="1"/>
  <c r="N22" i="1"/>
  <c r="S22" i="1"/>
  <c r="L22" i="1"/>
  <c r="U22" i="1"/>
  <c r="V22" i="1"/>
  <c r="X22" i="1"/>
  <c r="J37" i="1"/>
  <c r="Q37" i="1"/>
  <c r="V37" i="1"/>
  <c r="K37" i="1"/>
  <c r="T37" i="1"/>
  <c r="X37" i="1"/>
  <c r="H37" i="1"/>
  <c r="E37" i="1"/>
  <c r="B37" i="1"/>
  <c r="Y37" i="1"/>
  <c r="P37" i="1"/>
  <c r="O37" i="1"/>
  <c r="D37" i="1"/>
  <c r="S37" i="1"/>
  <c r="W37" i="1"/>
  <c r="M37" i="1"/>
  <c r="U37" i="1"/>
  <c r="F37" i="1"/>
  <c r="I37" i="1"/>
  <c r="C37" i="1"/>
  <c r="G37" i="1"/>
  <c r="N37" i="1"/>
  <c r="L37" i="1"/>
  <c r="R37" i="1"/>
  <c r="Q55" i="1"/>
  <c r="P55" i="1"/>
  <c r="L55" i="1"/>
  <c r="H55" i="1"/>
  <c r="U55" i="1"/>
  <c r="O55" i="1"/>
  <c r="M55" i="1"/>
  <c r="W55" i="1"/>
  <c r="N55" i="1"/>
  <c r="R55" i="1"/>
  <c r="C55" i="1"/>
  <c r="G55" i="1"/>
  <c r="V55" i="1"/>
  <c r="Y55" i="1"/>
  <c r="E55" i="1"/>
  <c r="J55" i="1"/>
  <c r="T55" i="1"/>
  <c r="I55" i="1"/>
  <c r="F55" i="1"/>
  <c r="D55" i="1"/>
  <c r="S55" i="1"/>
  <c r="X55" i="1"/>
  <c r="K55" i="1"/>
  <c r="T26" i="1"/>
  <c r="X26" i="1"/>
  <c r="F26" i="1"/>
  <c r="K26" i="1"/>
  <c r="O26" i="1"/>
  <c r="L26" i="1"/>
  <c r="U26" i="1"/>
  <c r="G26" i="1"/>
  <c r="R26" i="1"/>
  <c r="P26" i="1"/>
  <c r="I26" i="1"/>
  <c r="M26" i="1"/>
  <c r="B26" i="1"/>
  <c r="V26" i="1"/>
  <c r="D26" i="1"/>
  <c r="H26" i="1"/>
  <c r="Q26" i="1"/>
  <c r="J26" i="1"/>
  <c r="N26" i="1"/>
  <c r="S26" i="1"/>
  <c r="E26" i="1"/>
  <c r="Y26" i="1"/>
  <c r="C26" i="1"/>
  <c r="W26" i="1"/>
  <c r="O38" i="1"/>
  <c r="J38" i="1"/>
  <c r="S38" i="1"/>
  <c r="P38" i="1"/>
  <c r="X38" i="1"/>
  <c r="T38" i="1"/>
  <c r="H38" i="1"/>
  <c r="N38" i="1"/>
  <c r="K38" i="1"/>
  <c r="Y38" i="1"/>
  <c r="C38" i="1"/>
  <c r="U38" i="1"/>
  <c r="E38" i="1"/>
  <c r="L38" i="1"/>
  <c r="Q38" i="1"/>
  <c r="M38" i="1"/>
  <c r="V38" i="1"/>
  <c r="R38" i="1"/>
  <c r="D38" i="1"/>
  <c r="I38" i="1"/>
  <c r="F38" i="1"/>
  <c r="W38" i="1"/>
  <c r="G38" i="1"/>
  <c r="S46" i="1"/>
  <c r="F41" i="1"/>
  <c r="R41" i="1"/>
  <c r="G41" i="1"/>
  <c r="E41" i="1"/>
  <c r="W41" i="1"/>
  <c r="S50" i="1"/>
  <c r="F50" i="1"/>
  <c r="C50" i="1"/>
  <c r="J50" i="1"/>
  <c r="M50" i="1"/>
  <c r="X35" i="1"/>
  <c r="G35" i="1"/>
  <c r="N35" i="1"/>
  <c r="P35" i="1"/>
  <c r="S35" i="1"/>
  <c r="W35" i="1"/>
  <c r="H35" i="1"/>
  <c r="B35" i="1"/>
  <c r="F35" i="1"/>
  <c r="T35" i="1"/>
  <c r="U35" i="1"/>
  <c r="L35" i="1"/>
  <c r="I35" i="1"/>
  <c r="Q35" i="1"/>
  <c r="Y35" i="1"/>
  <c r="K35" i="1"/>
  <c r="J35" i="1"/>
  <c r="R35" i="1"/>
  <c r="M35" i="1"/>
  <c r="O35" i="1"/>
  <c r="V35" i="1"/>
  <c r="D35" i="1"/>
  <c r="E35" i="1"/>
  <c r="B55" i="14" l="1"/>
  <c r="L55" i="9"/>
  <c r="Z16" i="1"/>
  <c r="AA16" i="1" s="1"/>
  <c r="Z34" i="1"/>
  <c r="AA34" i="1" s="1"/>
  <c r="Z13" i="1"/>
  <c r="AA13" i="1" s="1"/>
  <c r="Z39" i="1"/>
  <c r="AA39" i="1" s="1"/>
  <c r="Z58" i="1"/>
  <c r="AA58" i="1" s="1"/>
  <c r="Z27" i="1"/>
  <c r="AA27" i="1" s="1"/>
  <c r="Z56" i="1"/>
  <c r="AA56" i="1" s="1"/>
  <c r="Z30" i="1"/>
  <c r="AA30" i="1" s="1"/>
  <c r="Z45" i="1"/>
  <c r="AA45" i="1" s="1"/>
  <c r="Z12" i="1"/>
  <c r="AA12" i="1" s="1"/>
  <c r="Z25" i="1"/>
  <c r="AA25" i="1" s="1"/>
  <c r="Z57" i="1"/>
  <c r="AA57" i="1" s="1"/>
  <c r="Z21" i="1"/>
  <c r="AA21" i="1" s="1"/>
  <c r="Z33" i="1"/>
  <c r="AA33" i="1" s="1"/>
  <c r="Z36" i="1"/>
  <c r="AA36" i="1" s="1"/>
  <c r="Z20" i="1"/>
  <c r="AA20" i="1" s="1"/>
  <c r="Z24" i="1"/>
  <c r="AA24" i="1" s="1"/>
  <c r="Z43" i="1"/>
  <c r="AA43" i="1" s="1"/>
  <c r="Z50" i="1"/>
  <c r="AA50" i="1" s="1"/>
  <c r="Z55" i="1"/>
  <c r="AA55" i="1" s="1"/>
  <c r="Z19" i="1"/>
  <c r="AA19" i="1" s="1"/>
  <c r="Z8" i="1"/>
  <c r="AA8" i="1" s="1"/>
  <c r="E77" i="1"/>
  <c r="E81" i="1" s="1"/>
  <c r="C77" i="1"/>
  <c r="C81" i="1" s="1"/>
  <c r="N77" i="1"/>
  <c r="N81" i="1" s="1"/>
  <c r="Z42" i="1"/>
  <c r="AA42" i="1" s="1"/>
  <c r="Z23" i="1"/>
  <c r="AA23" i="1" s="1"/>
  <c r="Z29" i="1"/>
  <c r="AA29" i="1" s="1"/>
  <c r="Z17" i="1"/>
  <c r="AA17" i="1" s="1"/>
  <c r="Z32" i="1"/>
  <c r="AA32" i="1" s="1"/>
  <c r="Z38" i="1"/>
  <c r="AA38" i="1" s="1"/>
  <c r="Z46" i="1"/>
  <c r="AA46" i="1" s="1"/>
  <c r="Z49" i="1"/>
  <c r="AA49" i="1" s="1"/>
  <c r="S77" i="1"/>
  <c r="S81" i="1" s="1"/>
  <c r="H77" i="1"/>
  <c r="H81" i="1" s="1"/>
  <c r="U77" i="1"/>
  <c r="U81" i="1" s="1"/>
  <c r="F77" i="1"/>
  <c r="F81" i="1" s="1"/>
  <c r="Z40" i="1"/>
  <c r="AA40" i="1" s="1"/>
  <c r="Z44" i="1"/>
  <c r="AA44" i="1" s="1"/>
  <c r="Z31" i="1"/>
  <c r="AA31" i="1" s="1"/>
  <c r="Z59" i="1"/>
  <c r="AA59" i="1" s="1"/>
  <c r="R77" i="1"/>
  <c r="R81" i="1" s="1"/>
  <c r="K77" i="1"/>
  <c r="K81" i="1" s="1"/>
  <c r="W77" i="1"/>
  <c r="W81" i="1" s="1"/>
  <c r="L77" i="1"/>
  <c r="L81" i="1" s="1"/>
  <c r="X77" i="1"/>
  <c r="X81" i="1" s="1"/>
  <c r="M77" i="1"/>
  <c r="M81" i="1" s="1"/>
  <c r="Z14" i="1"/>
  <c r="AA14" i="1" s="1"/>
  <c r="Z18" i="1"/>
  <c r="AA18" i="1" s="1"/>
  <c r="Z10" i="1"/>
  <c r="AA10" i="1" s="1"/>
  <c r="Z48" i="1"/>
  <c r="AA48" i="1" s="1"/>
  <c r="Z51" i="1"/>
  <c r="AA51" i="1" s="1"/>
  <c r="J77" i="1"/>
  <c r="J81" i="1" s="1"/>
  <c r="O77" i="1"/>
  <c r="O81" i="1" s="1"/>
  <c r="D77" i="1"/>
  <c r="D81" i="1" s="1"/>
  <c r="Z15" i="1"/>
  <c r="AA15" i="1" s="1"/>
  <c r="Z47" i="1"/>
  <c r="AA47" i="1" s="1"/>
  <c r="Z26" i="1"/>
  <c r="AA26" i="1" s="1"/>
  <c r="Z22" i="1"/>
  <c r="AA22" i="1" s="1"/>
  <c r="Y77" i="1"/>
  <c r="Y81" i="1" s="1"/>
  <c r="V77" i="1"/>
  <c r="V81" i="1" s="1"/>
  <c r="P77" i="1"/>
  <c r="P81" i="1" s="1"/>
  <c r="Z41" i="1"/>
  <c r="AA41" i="1" s="1"/>
  <c r="Z28" i="1"/>
  <c r="AA28" i="1" s="1"/>
  <c r="Z35" i="1"/>
  <c r="AA35" i="1" s="1"/>
  <c r="Z7" i="1"/>
  <c r="AA7" i="1" s="1"/>
  <c r="B77" i="1"/>
  <c r="B81" i="1" s="1"/>
  <c r="Q77" i="1"/>
  <c r="Q81" i="1" s="1"/>
  <c r="G77" i="1"/>
  <c r="G81" i="1" s="1"/>
  <c r="Z11" i="1"/>
  <c r="AA11" i="1" s="1"/>
  <c r="T77" i="1"/>
  <c r="T81" i="1" s="1"/>
  <c r="I77" i="1"/>
  <c r="I81" i="1" s="1"/>
  <c r="Z53" i="1"/>
  <c r="AA53" i="1" s="1"/>
  <c r="Z9" i="1"/>
  <c r="AA9" i="1" s="1"/>
  <c r="Z52" i="1"/>
  <c r="AA52" i="1" s="1"/>
  <c r="Z54" i="1"/>
  <c r="AA54" i="1" s="1"/>
  <c r="Z37" i="1"/>
  <c r="AA37" i="1" s="1"/>
  <c r="B56" i="14" l="1"/>
  <c r="L56" i="9"/>
  <c r="Z77" i="1"/>
  <c r="AA77" i="1" s="1"/>
  <c r="Z81" i="1"/>
  <c r="AA81" i="1" s="1"/>
  <c r="B57" i="14" l="1"/>
  <c r="L57" i="9"/>
  <c r="D80" i="1"/>
  <c r="B58" i="14" l="1"/>
  <c r="L58" i="9"/>
  <c r="D157" i="1"/>
  <c r="D161" i="1" s="1"/>
  <c r="D162" i="1" s="1"/>
  <c r="D167" i="1" s="1"/>
  <c r="E80" i="1"/>
  <c r="X80" i="1"/>
  <c r="I80" i="1"/>
  <c r="F80" i="1"/>
  <c r="Q80" i="1"/>
  <c r="H80" i="1"/>
  <c r="S80" i="1"/>
  <c r="W80" i="1"/>
  <c r="U80" i="1"/>
  <c r="V80" i="1"/>
  <c r="R80" i="1"/>
  <c r="T80" i="1"/>
  <c r="C80" i="1"/>
  <c r="M80" i="1"/>
  <c r="G80" i="1"/>
  <c r="J80" i="1"/>
  <c r="P80" i="1"/>
  <c r="B80" i="1"/>
  <c r="O80" i="1"/>
  <c r="L80" i="1"/>
  <c r="K80" i="1"/>
  <c r="Y80" i="1"/>
  <c r="N80" i="1"/>
  <c r="B59" i="14" l="1"/>
  <c r="L59" i="9"/>
  <c r="Z80" i="1"/>
  <c r="AA80" i="1" s="1"/>
  <c r="B157" i="1"/>
  <c r="B161" i="1" s="1"/>
  <c r="B162" i="1" s="1"/>
  <c r="B167" i="1" s="1"/>
  <c r="M157" i="1"/>
  <c r="M161" i="1" s="1"/>
  <c r="M162" i="1" s="1"/>
  <c r="M167" i="1" s="1"/>
  <c r="V157" i="1"/>
  <c r="V161" i="1" s="1"/>
  <c r="V162" i="1" s="1"/>
  <c r="V167" i="1" s="1"/>
  <c r="H157" i="1"/>
  <c r="H161" i="1" s="1"/>
  <c r="H162" i="1" s="1"/>
  <c r="H167" i="1" s="1"/>
  <c r="X157" i="1"/>
  <c r="X161" i="1" s="1"/>
  <c r="X162" i="1" s="1"/>
  <c r="X167" i="1" s="1"/>
  <c r="K157" i="1"/>
  <c r="K161" i="1" s="1"/>
  <c r="K162" i="1" s="1"/>
  <c r="K167" i="1" s="1"/>
  <c r="C157" i="1"/>
  <c r="C161" i="1" s="1"/>
  <c r="C162" i="1" s="1"/>
  <c r="C167" i="1" s="1"/>
  <c r="U157" i="1"/>
  <c r="U161" i="1" s="1"/>
  <c r="U162" i="1" s="1"/>
  <c r="U167" i="1" s="1"/>
  <c r="Q157" i="1"/>
  <c r="Q161" i="1" s="1"/>
  <c r="Q162" i="1" s="1"/>
  <c r="Q167" i="1" s="1"/>
  <c r="E157" i="1"/>
  <c r="E161" i="1" s="1"/>
  <c r="E162" i="1" s="1"/>
  <c r="E167" i="1" s="1"/>
  <c r="Y157" i="1"/>
  <c r="Y161" i="1" s="1"/>
  <c r="P157" i="1"/>
  <c r="P161" i="1" s="1"/>
  <c r="P162" i="1" s="1"/>
  <c r="P167" i="1" s="1"/>
  <c r="L157" i="1"/>
  <c r="L161" i="1" s="1"/>
  <c r="L162" i="1" s="1"/>
  <c r="L167" i="1" s="1"/>
  <c r="J157" i="1"/>
  <c r="J161" i="1" s="1"/>
  <c r="J162" i="1" s="1"/>
  <c r="J167" i="1" s="1"/>
  <c r="T157" i="1"/>
  <c r="T161" i="1" s="1"/>
  <c r="T162" i="1" s="1"/>
  <c r="T167" i="1" s="1"/>
  <c r="W157" i="1"/>
  <c r="W161" i="1" s="1"/>
  <c r="W162" i="1" s="1"/>
  <c r="W167" i="1" s="1"/>
  <c r="F157" i="1"/>
  <c r="F161" i="1" s="1"/>
  <c r="F162" i="1" s="1"/>
  <c r="F167" i="1" s="1"/>
  <c r="N157" i="1"/>
  <c r="N161" i="1" s="1"/>
  <c r="N162" i="1" s="1"/>
  <c r="N167" i="1" s="1"/>
  <c r="O157" i="1"/>
  <c r="O161" i="1" s="1"/>
  <c r="O162" i="1" s="1"/>
  <c r="O167" i="1" s="1"/>
  <c r="G157" i="1"/>
  <c r="G161" i="1" s="1"/>
  <c r="G162" i="1" s="1"/>
  <c r="G167" i="1" s="1"/>
  <c r="R157" i="1"/>
  <c r="R161" i="1" s="1"/>
  <c r="R162" i="1" s="1"/>
  <c r="R167" i="1" s="1"/>
  <c r="S157" i="1"/>
  <c r="S161" i="1" s="1"/>
  <c r="S162" i="1" s="1"/>
  <c r="S167" i="1" s="1"/>
  <c r="I157" i="1"/>
  <c r="I161" i="1" s="1"/>
  <c r="I162" i="1" s="1"/>
  <c r="I167" i="1" s="1"/>
  <c r="B60" i="14" l="1"/>
  <c r="Z161" i="1"/>
  <c r="Z162" i="1" s="1"/>
  <c r="Y162" i="1"/>
  <c r="Y167" i="1" s="1"/>
  <c r="L60" i="9"/>
  <c r="Z83" i="1"/>
  <c r="AA83" i="1" s="1"/>
  <c r="B61" i="14" l="1"/>
  <c r="AA161" i="1"/>
  <c r="AA162" i="1"/>
  <c r="L61" i="9"/>
  <c r="B62" i="14" l="1"/>
  <c r="L62" i="9"/>
  <c r="B63" i="14" l="1"/>
  <c r="L63" i="9"/>
  <c r="B64" i="14" l="1"/>
  <c r="L64" i="9"/>
  <c r="B65" i="14" l="1"/>
  <c r="L65" i="9"/>
  <c r="B66" i="14" l="1"/>
  <c r="L66" i="9"/>
  <c r="B67" i="14" l="1"/>
  <c r="L67" i="9"/>
  <c r="B68" i="14" l="1"/>
  <c r="L68" i="9"/>
  <c r="B69" i="14" l="1"/>
  <c r="L69" i="9"/>
  <c r="B70" i="14" l="1"/>
  <c r="L70" i="9"/>
  <c r="B71" i="14" l="1"/>
  <c r="L71" i="9"/>
  <c r="B72" i="14" l="1"/>
  <c r="L72" i="9"/>
  <c r="B73" i="14" l="1"/>
  <c r="L73" i="9"/>
  <c r="B74" i="14" l="1"/>
  <c r="B174" i="1"/>
  <c r="D174" i="1"/>
  <c r="C174" i="1"/>
  <c r="G174" i="1"/>
  <c r="E174" i="1"/>
  <c r="J174" i="1"/>
  <c r="I174" i="1"/>
  <c r="L174" i="1"/>
  <c r="N174" i="1"/>
  <c r="O174" i="1"/>
  <c r="R174" i="1"/>
  <c r="Q174" i="1"/>
  <c r="T174" i="1"/>
  <c r="U174" i="1"/>
  <c r="W174" i="1"/>
  <c r="V174" i="1"/>
  <c r="K174" i="1"/>
  <c r="F174" i="1"/>
  <c r="P174" i="1"/>
  <c r="X174" i="1"/>
  <c r="H174" i="1"/>
  <c r="S174" i="1"/>
  <c r="Y174" i="1"/>
  <c r="M174" i="1"/>
  <c r="E82" i="1" l="1"/>
  <c r="E83" i="1" s="1"/>
  <c r="E166" i="1" s="1"/>
  <c r="F82" i="1"/>
  <c r="F83" i="1" s="1"/>
  <c r="F166" i="1" s="1"/>
  <c r="H82" i="1"/>
  <c r="H83" i="1" s="1"/>
  <c r="H166" i="1" s="1"/>
  <c r="G82" i="1"/>
  <c r="G83" i="1" s="1"/>
  <c r="G166" i="1" s="1"/>
  <c r="J82" i="1"/>
  <c r="J83" i="1" s="1"/>
  <c r="J166" i="1" s="1"/>
  <c r="I82" i="1"/>
  <c r="I83" i="1" s="1"/>
  <c r="I166" i="1" s="1"/>
  <c r="K82" i="1"/>
  <c r="K83" i="1" s="1"/>
  <c r="K166" i="1" s="1"/>
  <c r="L82" i="1"/>
  <c r="L83" i="1" s="1"/>
  <c r="L166" i="1" s="1"/>
  <c r="N82" i="1"/>
  <c r="N83" i="1" s="1"/>
  <c r="N166" i="1" s="1"/>
  <c r="M82" i="1"/>
  <c r="M83" i="1" s="1"/>
  <c r="M166" i="1" s="1"/>
  <c r="O82" i="1"/>
  <c r="O83" i="1" s="1"/>
  <c r="O166" i="1" s="1"/>
  <c r="P82" i="1"/>
  <c r="P83" i="1" s="1"/>
  <c r="P166" i="1" s="1"/>
  <c r="Q82" i="1"/>
  <c r="Q83" i="1" s="1"/>
  <c r="Q166" i="1" s="1"/>
  <c r="S82" i="1"/>
  <c r="S83" i="1" s="1"/>
  <c r="S166" i="1" s="1"/>
  <c r="R82" i="1"/>
  <c r="R83" i="1" s="1"/>
  <c r="R166" i="1" s="1"/>
  <c r="T82" i="1"/>
  <c r="T83" i="1" s="1"/>
  <c r="T166" i="1" s="1"/>
  <c r="U82" i="1"/>
  <c r="U83" i="1" s="1"/>
  <c r="U166" i="1" s="1"/>
  <c r="W82" i="1"/>
  <c r="W83" i="1" s="1"/>
  <c r="W166" i="1" s="1"/>
  <c r="V82" i="1"/>
  <c r="V83" i="1" s="1"/>
  <c r="V166" i="1" s="1"/>
  <c r="X82" i="1"/>
  <c r="X83" i="1" s="1"/>
  <c r="X166" i="1" s="1"/>
  <c r="Y82" i="1"/>
  <c r="Y83" i="1" s="1"/>
  <c r="Y166" i="1" s="1"/>
  <c r="B82" i="1"/>
  <c r="B83" i="1" s="1"/>
  <c r="B166" i="1" s="1"/>
  <c r="C82" i="1"/>
  <c r="C83" i="1" s="1"/>
  <c r="C166" i="1" s="1"/>
  <c r="D82" i="1"/>
  <c r="D83" i="1" s="1"/>
  <c r="D166" i="1" s="1"/>
  <c r="B168" i="1"/>
  <c r="C168" i="1"/>
  <c r="F168" i="1"/>
  <c r="D168" i="1"/>
  <c r="E168" i="1"/>
  <c r="G168" i="1"/>
  <c r="H168" i="1"/>
  <c r="H170" i="1" s="1"/>
  <c r="L168" i="1"/>
  <c r="I168" i="1"/>
  <c r="J168" i="1"/>
  <c r="K168" i="1"/>
  <c r="K170" i="1" s="1"/>
  <c r="N168" i="1"/>
  <c r="P168" i="1"/>
  <c r="M168" i="1"/>
  <c r="R168" i="1"/>
  <c r="R170" i="1" s="1"/>
  <c r="O168" i="1"/>
  <c r="T168" i="1"/>
  <c r="Q168" i="1"/>
  <c r="S168" i="1"/>
  <c r="V168" i="1"/>
  <c r="U168" i="1"/>
  <c r="Y168" i="1"/>
  <c r="X168" i="1"/>
  <c r="W168" i="1"/>
  <c r="V170" i="1" l="1"/>
  <c r="O170" i="1"/>
  <c r="G170" i="1"/>
  <c r="W170" i="1"/>
  <c r="Y170" i="1"/>
  <c r="Q170" i="1"/>
  <c r="U170" i="1"/>
  <c r="N170" i="1"/>
  <c r="S170" i="1"/>
  <c r="M170" i="1"/>
  <c r="I170" i="1"/>
  <c r="F170" i="1"/>
  <c r="T170" i="1"/>
  <c r="P170" i="1"/>
  <c r="E170" i="1"/>
  <c r="L170" i="1"/>
  <c r="X170" i="1"/>
  <c r="J170" i="1"/>
  <c r="D170" i="1"/>
  <c r="C170" i="1"/>
  <c r="Z166" i="1"/>
  <c r="AA166" i="1" s="1"/>
  <c r="B170" i="1"/>
  <c r="B175" i="1" s="1"/>
  <c r="B176" i="1" s="1"/>
  <c r="B2" i="1" s="1"/>
  <c r="C175" i="1" l="1"/>
  <c r="D175" i="1" s="1"/>
  <c r="C176" i="1" l="1"/>
  <c r="C2" i="1" s="1"/>
  <c r="E175" i="1"/>
  <c r="D176" i="1"/>
  <c r="D2" i="1" s="1"/>
  <c r="E176" i="1" l="1"/>
  <c r="E2" i="1" s="1"/>
  <c r="F175" i="1" l="1"/>
  <c r="Z168" i="1"/>
  <c r="Z170" i="1" s="1"/>
  <c r="AA168" i="1" l="1"/>
  <c r="AA170" i="1"/>
  <c r="G175" i="1"/>
  <c r="F176" i="1"/>
  <c r="F2" i="1" s="1"/>
  <c r="G176" i="1" l="1"/>
  <c r="G2" i="1" s="1"/>
  <c r="H175" i="1"/>
  <c r="I175" i="1" l="1"/>
  <c r="H176" i="1"/>
  <c r="H2" i="1" s="1"/>
  <c r="J175" i="1" l="1"/>
  <c r="I176" i="1"/>
  <c r="I2" i="1" s="1"/>
  <c r="J176" i="1" l="1"/>
  <c r="J2" i="1" s="1"/>
  <c r="K175" i="1"/>
  <c r="K176" i="1" l="1"/>
  <c r="K2" i="1" s="1"/>
  <c r="L175" i="1"/>
  <c r="M175" i="1" l="1"/>
  <c r="L176" i="1"/>
  <c r="L2" i="1" s="1"/>
  <c r="M176" i="1" l="1"/>
  <c r="M2" i="1" s="1"/>
  <c r="N175" i="1"/>
  <c r="N176" i="1" l="1"/>
  <c r="N2" i="1" s="1"/>
  <c r="O175" i="1"/>
  <c r="O176" i="1" l="1"/>
  <c r="O2" i="1" s="1"/>
  <c r="P175" i="1"/>
  <c r="P176" i="1" l="1"/>
  <c r="P2" i="1" s="1"/>
  <c r="Q175" i="1"/>
  <c r="R175" i="1" l="1"/>
  <c r="Q176" i="1"/>
  <c r="Q2" i="1" s="1"/>
  <c r="R176" i="1" l="1"/>
  <c r="R2" i="1" s="1"/>
  <c r="S175" i="1"/>
  <c r="S176" i="1" l="1"/>
  <c r="T175" i="1"/>
  <c r="T176" i="1" l="1"/>
  <c r="U175" i="1"/>
  <c r="U176" i="1" l="1"/>
  <c r="V175" i="1"/>
  <c r="V176" i="1" l="1"/>
  <c r="W175" i="1"/>
  <c r="W176" i="1" l="1"/>
  <c r="X175" i="1"/>
  <c r="Y175" i="1" l="1"/>
  <c r="Y176" i="1" s="1"/>
  <c r="X176" i="1"/>
</calcChain>
</file>

<file path=xl/sharedStrings.xml><?xml version="1.0" encoding="utf-8"?>
<sst xmlns="http://schemas.openxmlformats.org/spreadsheetml/2006/main" count="170" uniqueCount="89">
  <si>
    <t>Monatlich</t>
  </si>
  <si>
    <t>Quartalsweise</t>
  </si>
  <si>
    <t>Jährlich</t>
  </si>
  <si>
    <t>Miete</t>
  </si>
  <si>
    <t>Fälligkeit</t>
  </si>
  <si>
    <t>Betrag</t>
  </si>
  <si>
    <t>Lieferant</t>
  </si>
  <si>
    <t>Monat</t>
  </si>
  <si>
    <t>Geplante Zahlung</t>
  </si>
  <si>
    <t>Einnahmen</t>
  </si>
  <si>
    <t>Liquidität</t>
  </si>
  <si>
    <t>Summe</t>
  </si>
  <si>
    <t>Periodizität</t>
  </si>
  <si>
    <t>Halbjährlich</t>
  </si>
  <si>
    <t>Periodische Zahlungen</t>
  </si>
  <si>
    <t>Rhythmus</t>
  </si>
  <si>
    <t>Zweimonatlich</t>
  </si>
  <si>
    <t>Ausgaben</t>
  </si>
  <si>
    <t>Startmonat</t>
  </si>
  <si>
    <t>Bezeichnung</t>
  </si>
  <si>
    <t>Endmonat</t>
  </si>
  <si>
    <t>Zahlung am</t>
  </si>
  <si>
    <t>Kontokorrekt - Monat</t>
  </si>
  <si>
    <t>Kontokorrentlinie</t>
  </si>
  <si>
    <t>Ergebnis kumuliert</t>
  </si>
  <si>
    <t>Kredit - Monat</t>
  </si>
  <si>
    <t>Kreditaufnahme</t>
  </si>
  <si>
    <t>Monatsergebnis</t>
  </si>
  <si>
    <t>Verzug (Tage)</t>
  </si>
  <si>
    <t>Bankspesen</t>
  </si>
  <si>
    <t>Domains</t>
  </si>
  <si>
    <t>Diverses</t>
  </si>
  <si>
    <t>Büromaterial</t>
  </si>
  <si>
    <t>Fortbildung</t>
  </si>
  <si>
    <t>Onlinemarketing</t>
  </si>
  <si>
    <t>PKW Leasing</t>
  </si>
  <si>
    <t>PKW Treibstoff</t>
  </si>
  <si>
    <t>PKW Wartung</t>
  </si>
  <si>
    <t>Reise- und Akquisekosten</t>
  </si>
  <si>
    <t>Buchführung/Jahresabschluss</t>
  </si>
  <si>
    <t>Telefon (Festnetz)</t>
  </si>
  <si>
    <t>Weihnachtspräsent für Mitarbeiter</t>
  </si>
  <si>
    <t>Weihnachtspräsent für Kunden</t>
  </si>
  <si>
    <t>Versicherung - Gesschäftsversicherung</t>
  </si>
  <si>
    <t>Bemerkung</t>
  </si>
  <si>
    <t/>
  </si>
  <si>
    <t>Einmalzahlungen</t>
  </si>
  <si>
    <t>Eingenommener Betrag</t>
  </si>
  <si>
    <t>Einnahme am</t>
  </si>
  <si>
    <t>Letzter Endmonat</t>
  </si>
  <si>
    <t>Geplantes Einnahmedatum</t>
  </si>
  <si>
    <t>Umsätze</t>
  </si>
  <si>
    <t>Betrag Zahlungseingang</t>
  </si>
  <si>
    <t xml:space="preserve"> </t>
  </si>
  <si>
    <t>Konto #2</t>
  </si>
  <si>
    <t>Konto #3</t>
  </si>
  <si>
    <t>Barkasse</t>
  </si>
  <si>
    <t>Kreditkarte</t>
  </si>
  <si>
    <t>Einmaleinnahmen</t>
  </si>
  <si>
    <t>Periodische Einnahmen</t>
  </si>
  <si>
    <t>Finanzielle Reichweite in Monaten (max 6 wird ausgegeben)</t>
  </si>
  <si>
    <t>Startdatum dieses Charts (Dauer: 24 Monate)</t>
  </si>
  <si>
    <t>Geldbestände - Monatsanfang</t>
  </si>
  <si>
    <t>Steuerberater</t>
  </si>
  <si>
    <t>Telefon (Mobil)</t>
  </si>
  <si>
    <t>Neuer Drucker</t>
  </si>
  <si>
    <t>Kontokorrent</t>
  </si>
  <si>
    <t>Kreditsumme</t>
  </si>
  <si>
    <t>Version</t>
  </si>
  <si>
    <t>Mieteinkünfte Untervermietung Büro</t>
  </si>
  <si>
    <t>Kurzarbeitergeld</t>
  </si>
  <si>
    <t>Mai</t>
  </si>
  <si>
    <t>Juni</t>
  </si>
  <si>
    <t>Juli</t>
  </si>
  <si>
    <t xml:space="preserve">KMU-Zuschuss </t>
  </si>
  <si>
    <t>Kurs CHF &lt;&gt; EUR</t>
  </si>
  <si>
    <t>Gehälter - Nettozahlungen</t>
  </si>
  <si>
    <t>Gehälter - Sozialabgaben</t>
  </si>
  <si>
    <t>Ja/Nein Auswahl</t>
  </si>
  <si>
    <t>Nein</t>
  </si>
  <si>
    <t>Ja</t>
  </si>
  <si>
    <t>Bezahlt</t>
  </si>
  <si>
    <t>Zahlung erhalten</t>
  </si>
  <si>
    <t>Nächstes Zahldatum</t>
  </si>
  <si>
    <t>Nächstes Einnahmedatum</t>
  </si>
  <si>
    <t>Mehrwertsteuersatz</t>
  </si>
  <si>
    <t>Mehrwertsteuer</t>
  </si>
  <si>
    <t>MwSt.-Zahlung</t>
  </si>
  <si>
    <t>1.0.2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</si>
</sst>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CHF&quot;_-;\-* #,##0.00\ &quot;CHF&quot;_-;_-* &quot;-&quot;??\ &quot;CHF&quot;_-;_-@_-"/>
    <numFmt numFmtId="164" formatCode="_ * #,##0.00_ ;_ * \-#,##0.00_ ;_ * &quot;-&quot;??_ ;_ @_ "/>
    <numFmt numFmtId="165" formatCode="#,##0_);\(#,##0\)"/>
    <numFmt numFmtId="166" formatCode="_ &quot;Fr.&quot;\ * #,##0.00_ ;_ &quot;Fr.&quot;\ * \-#,##0.00_ ;_ &quot;Fr.&quot;\ * &quot;-&quot;??_ ;_ @_ "/>
    <numFmt numFmtId="167" formatCode="mm\/yyyy"/>
    <numFmt numFmtId="168" formatCode="dd/mm/yyyy"/>
    <numFmt numFmtId="169" formatCode="0_ ;\-0\ "/>
    <numFmt numFmtId="170" formatCode="mmm\ yyyy"/>
    <numFmt numFmtId="171" formatCode="#,##0.00_ ;\-#,##0.00\ "/>
    <numFmt numFmtId="172" formatCode="#,##0.00000"/>
  </numFmts>
  <fonts count="21">
    <font>
      <sz val="12"/>
      <name val="Arial MT"/>
    </font>
    <font>
      <sz val="12"/>
      <color theme="1"/>
      <name val="Calibri"/>
      <family val="2"/>
      <scheme val="minor"/>
    </font>
    <font>
      <sz val="12"/>
      <name val="Arial MT"/>
    </font>
    <font>
      <sz val="11"/>
      <color theme="1"/>
      <name val="Calibri"/>
      <family val="2"/>
      <scheme val="minor"/>
    </font>
    <font>
      <sz val="8"/>
      <name val="Arial MT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Arial MT"/>
    </font>
    <font>
      <b/>
      <sz val="12"/>
      <name val="Calibri"/>
      <family val="2"/>
      <scheme val="minor"/>
    </font>
    <font>
      <sz val="10"/>
      <name val="Arial MT"/>
    </font>
    <font>
      <b/>
      <sz val="10"/>
      <color rgb="FF391445"/>
      <name val="Calibri"/>
      <family val="2"/>
      <scheme val="minor"/>
    </font>
    <font>
      <sz val="10"/>
      <color rgb="FF391445"/>
      <name val="Calibri"/>
      <family val="2"/>
      <scheme val="minor"/>
    </font>
    <font>
      <sz val="12"/>
      <color rgb="FF391445"/>
      <name val="Arial MT"/>
    </font>
    <font>
      <sz val="12"/>
      <color rgb="FF391445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2"/>
      <color rgb="FF391445"/>
      <name val="Calibri"/>
      <family val="2"/>
      <scheme val="minor"/>
    </font>
    <font>
      <b/>
      <sz val="12"/>
      <name val="Arial MT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9">
    <xf numFmtId="165" fontId="0" fillId="0" borderId="0" applyNumberFormat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0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31">
    <xf numFmtId="165" fontId="0" fillId="0" borderId="0" xfId="0"/>
    <xf numFmtId="165" fontId="6" fillId="0" borderId="0" xfId="0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5" fillId="0" borderId="0" xfId="0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169" fontId="9" fillId="0" borderId="0" xfId="1" applyNumberFormat="1" applyFont="1" applyFill="1" applyBorder="1" applyAlignment="1">
      <alignment vertical="center"/>
    </xf>
    <xf numFmtId="165" fontId="0" fillId="0" borderId="0" xfId="0" applyFont="1"/>
    <xf numFmtId="165" fontId="7" fillId="0" borderId="0" xfId="0" applyFont="1" applyAlignment="1">
      <alignment vertical="center"/>
    </xf>
    <xf numFmtId="38" fontId="7" fillId="0" borderId="0" xfId="0" applyNumberFormat="1" applyFont="1" applyFill="1" applyBorder="1" applyAlignment="1">
      <alignment horizontal="left" vertical="center"/>
    </xf>
    <xf numFmtId="165" fontId="6" fillId="0" borderId="0" xfId="0" applyFont="1"/>
    <xf numFmtId="165" fontId="11" fillId="0" borderId="8" xfId="0" applyFont="1" applyBorder="1" applyAlignment="1" applyProtection="1">
      <alignment horizontal="right"/>
    </xf>
    <xf numFmtId="165" fontId="6" fillId="0" borderId="0" xfId="0" applyFont="1" applyProtection="1"/>
    <xf numFmtId="165" fontId="11" fillId="0" borderId="9" xfId="0" applyFont="1" applyBorder="1" applyAlignment="1" applyProtection="1">
      <alignment horizontal="center"/>
    </xf>
    <xf numFmtId="165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68" fontId="12" fillId="0" borderId="0" xfId="0" applyNumberFormat="1" applyFont="1" applyAlignment="1">
      <alignment horizontal="center" vertical="center"/>
    </xf>
    <xf numFmtId="165" fontId="6" fillId="0" borderId="15" xfId="0" applyFont="1" applyBorder="1"/>
    <xf numFmtId="38" fontId="13" fillId="0" borderId="1" xfId="0" applyNumberFormat="1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167" fontId="13" fillId="0" borderId="6" xfId="0" applyNumberFormat="1" applyFont="1" applyFill="1" applyBorder="1" applyAlignment="1">
      <alignment horizontal="center" vertical="center"/>
    </xf>
    <xf numFmtId="38" fontId="14" fillId="0" borderId="0" xfId="0" applyNumberFormat="1" applyFont="1" applyFill="1" applyBorder="1" applyAlignment="1">
      <alignment horizontal="left" vertical="center"/>
    </xf>
    <xf numFmtId="38" fontId="14" fillId="0" borderId="0" xfId="0" applyNumberFormat="1" applyFont="1" applyFill="1" applyAlignment="1">
      <alignment horizontal="right" vertical="center"/>
    </xf>
    <xf numFmtId="164" fontId="14" fillId="0" borderId="0" xfId="1" applyNumberFormat="1" applyFont="1" applyFill="1" applyBorder="1" applyAlignment="1">
      <alignment vertical="center"/>
    </xf>
    <xf numFmtId="164" fontId="14" fillId="0" borderId="11" xfId="1" applyNumberFormat="1" applyFont="1" applyFill="1" applyBorder="1" applyAlignment="1">
      <alignment vertical="center"/>
    </xf>
    <xf numFmtId="164" fontId="14" fillId="0" borderId="4" xfId="1" applyNumberFormat="1" applyFont="1" applyFill="1" applyBorder="1" applyAlignment="1">
      <alignment vertical="center"/>
    </xf>
    <xf numFmtId="165" fontId="15" fillId="0" borderId="0" xfId="0" applyFont="1"/>
    <xf numFmtId="165" fontId="16" fillId="0" borderId="0" xfId="0" applyFont="1" applyFill="1" applyAlignment="1">
      <alignment vertical="center"/>
    </xf>
    <xf numFmtId="38" fontId="14" fillId="0" borderId="0" xfId="0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vertical="center"/>
    </xf>
    <xf numFmtId="38" fontId="13" fillId="0" borderId="2" xfId="0" applyNumberFormat="1" applyFont="1" applyFill="1" applyBorder="1" applyAlignment="1">
      <alignment horizontal="left" vertical="center"/>
    </xf>
    <xf numFmtId="164" fontId="13" fillId="0" borderId="2" xfId="1" applyNumberFormat="1" applyFont="1" applyFill="1" applyBorder="1" applyAlignment="1">
      <alignment vertical="center"/>
    </xf>
    <xf numFmtId="164" fontId="13" fillId="0" borderId="12" xfId="1" applyNumberFormat="1" applyFont="1" applyFill="1" applyBorder="1" applyAlignment="1">
      <alignment vertical="center"/>
    </xf>
    <xf numFmtId="164" fontId="13" fillId="0" borderId="5" xfId="1" applyNumberFormat="1" applyFont="1" applyFill="1" applyBorder="1" applyAlignment="1">
      <alignment vertical="center"/>
    </xf>
    <xf numFmtId="38" fontId="13" fillId="0" borderId="0" xfId="0" applyNumberFormat="1" applyFont="1" applyFill="1" applyBorder="1" applyAlignment="1">
      <alignment horizontal="left" vertical="center"/>
    </xf>
    <xf numFmtId="164" fontId="13" fillId="0" borderId="0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170" fontId="18" fillId="0" borderId="0" xfId="0" applyNumberFormat="1" applyFont="1" applyBorder="1" applyAlignment="1" applyProtection="1">
      <alignment vertical="center"/>
    </xf>
    <xf numFmtId="165" fontId="7" fillId="0" borderId="0" xfId="0" applyFont="1" applyAlignment="1">
      <alignment vertical="center" wrapText="1"/>
    </xf>
    <xf numFmtId="167" fontId="18" fillId="0" borderId="20" xfId="0" applyNumberFormat="1" applyFont="1" applyBorder="1" applyAlignment="1" applyProtection="1">
      <alignment horizontal="center" vertical="center"/>
    </xf>
    <xf numFmtId="3" fontId="18" fillId="0" borderId="15" xfId="0" applyNumberFormat="1" applyFont="1" applyBorder="1" applyAlignment="1" applyProtection="1">
      <alignment vertical="center"/>
    </xf>
    <xf numFmtId="167" fontId="18" fillId="0" borderId="19" xfId="0" applyNumberFormat="1" applyFont="1" applyBorder="1" applyAlignment="1" applyProtection="1">
      <alignment horizontal="center" vertical="center"/>
    </xf>
    <xf numFmtId="3" fontId="18" fillId="0" borderId="0" xfId="0" applyNumberFormat="1" applyFont="1" applyBorder="1" applyAlignment="1" applyProtection="1">
      <alignment vertical="center"/>
    </xf>
    <xf numFmtId="167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vertical="center"/>
      <protection locked="0"/>
    </xf>
    <xf numFmtId="165" fontId="11" fillId="0" borderId="9" xfId="0" applyFont="1" applyBorder="1" applyProtection="1"/>
    <xf numFmtId="165" fontId="6" fillId="0" borderId="10" xfId="0" applyFont="1" applyBorder="1" applyProtection="1"/>
    <xf numFmtId="167" fontId="6" fillId="0" borderId="10" xfId="0" applyNumberFormat="1" applyFont="1" applyBorder="1" applyProtection="1"/>
    <xf numFmtId="167" fontId="6" fillId="0" borderId="7" xfId="0" applyNumberFormat="1" applyFont="1" applyBorder="1" applyProtection="1"/>
    <xf numFmtId="3" fontId="6" fillId="0" borderId="3" xfId="0" applyNumberFormat="1" applyFont="1" applyBorder="1" applyProtection="1"/>
    <xf numFmtId="165" fontId="6" fillId="0" borderId="15" xfId="0" applyFont="1" applyBorder="1" applyProtection="1"/>
    <xf numFmtId="165" fontId="0" fillId="0" borderId="0" xfId="0" applyProtection="1"/>
    <xf numFmtId="168" fontId="6" fillId="0" borderId="4" xfId="0" applyNumberFormat="1" applyFont="1" applyBorder="1" applyProtection="1"/>
    <xf numFmtId="3" fontId="6" fillId="0" borderId="4" xfId="0" applyNumberFormat="1" applyFont="1" applyBorder="1" applyAlignment="1" applyProtection="1">
      <alignment horizontal="right"/>
    </xf>
    <xf numFmtId="167" fontId="10" fillId="0" borderId="10" xfId="7" applyNumberFormat="1" applyBorder="1" applyProtection="1"/>
    <xf numFmtId="165" fontId="11" fillId="0" borderId="8" xfId="0" applyFont="1" applyBorder="1" applyProtection="1"/>
    <xf numFmtId="165" fontId="6" fillId="0" borderId="4" xfId="0" applyFont="1" applyBorder="1" applyProtection="1"/>
    <xf numFmtId="165" fontId="6" fillId="0" borderId="7" xfId="0" applyFont="1" applyBorder="1" applyProtection="1"/>
    <xf numFmtId="165" fontId="6" fillId="0" borderId="3" xfId="0" applyFont="1" applyBorder="1" applyProtection="1"/>
    <xf numFmtId="3" fontId="0" fillId="0" borderId="0" xfId="0" quotePrefix="1" applyNumberFormat="1" applyProtection="1"/>
    <xf numFmtId="172" fontId="6" fillId="0" borderId="4" xfId="0" applyNumberFormat="1" applyFont="1" applyBorder="1" applyProtection="1">
      <protection locked="0"/>
    </xf>
    <xf numFmtId="165" fontId="5" fillId="0" borderId="21" xfId="0" applyFont="1" applyBorder="1" applyAlignment="1" applyProtection="1">
      <alignment vertical="center" wrapText="1"/>
      <protection locked="0"/>
    </xf>
    <xf numFmtId="165" fontId="5" fillId="0" borderId="21" xfId="0" applyFont="1" applyBorder="1" applyAlignment="1" applyProtection="1">
      <alignment vertical="center"/>
      <protection locked="0"/>
    </xf>
    <xf numFmtId="168" fontId="5" fillId="0" borderId="21" xfId="0" applyNumberFormat="1" applyFont="1" applyBorder="1" applyAlignment="1" applyProtection="1">
      <alignment vertical="center"/>
      <protection locked="0"/>
    </xf>
    <xf numFmtId="165" fontId="13" fillId="0" borderId="1" xfId="0" applyFont="1" applyBorder="1" applyAlignment="1">
      <alignment vertical="center" wrapText="1"/>
    </xf>
    <xf numFmtId="165" fontId="14" fillId="0" borderId="0" xfId="0" applyFont="1" applyAlignment="1" applyProtection="1">
      <alignment vertical="center" wrapText="1"/>
      <protection locked="0"/>
    </xf>
    <xf numFmtId="165" fontId="14" fillId="0" borderId="0" xfId="0" applyFont="1" applyAlignment="1" applyProtection="1">
      <alignment vertical="center"/>
      <protection locked="0"/>
    </xf>
    <xf numFmtId="4" fontId="14" fillId="0" borderId="0" xfId="0" applyNumberFormat="1" applyFont="1" applyBorder="1" applyAlignment="1" applyProtection="1">
      <alignment vertical="center"/>
      <protection locked="0"/>
    </xf>
    <xf numFmtId="168" fontId="14" fillId="0" borderId="0" xfId="0" applyNumberFormat="1" applyFont="1" applyBorder="1" applyAlignment="1" applyProtection="1">
      <alignment vertical="center"/>
      <protection locked="0"/>
    </xf>
    <xf numFmtId="165" fontId="14" fillId="0" borderId="0" xfId="0" applyFont="1" applyBorder="1" applyAlignment="1" applyProtection="1">
      <alignment vertical="center"/>
      <protection locked="0"/>
    </xf>
    <xf numFmtId="165" fontId="14" fillId="0" borderId="0" xfId="0" applyFont="1" applyFill="1" applyAlignment="1" applyProtection="1">
      <alignment vertical="center" wrapText="1"/>
      <protection locked="0"/>
    </xf>
    <xf numFmtId="165" fontId="14" fillId="0" borderId="0" xfId="0" applyFont="1" applyBorder="1" applyAlignment="1" applyProtection="1">
      <alignment vertical="center" wrapText="1"/>
      <protection locked="0"/>
    </xf>
    <xf numFmtId="165" fontId="13" fillId="0" borderId="1" xfId="0" applyFont="1" applyBorder="1" applyAlignment="1" applyProtection="1">
      <alignment vertical="center" wrapText="1"/>
    </xf>
    <xf numFmtId="4" fontId="14" fillId="0" borderId="0" xfId="0" applyNumberFormat="1" applyFont="1" applyAlignment="1" applyProtection="1">
      <alignment vertical="center"/>
      <protection locked="0"/>
    </xf>
    <xf numFmtId="168" fontId="14" fillId="0" borderId="0" xfId="0" applyNumberFormat="1" applyFont="1" applyAlignment="1" applyProtection="1">
      <alignment vertical="center"/>
      <protection locked="0"/>
    </xf>
    <xf numFmtId="165" fontId="19" fillId="0" borderId="9" xfId="0" applyFont="1" applyBorder="1" applyAlignment="1">
      <alignment horizontal="center"/>
    </xf>
    <xf numFmtId="171" fontId="16" fillId="0" borderId="4" xfId="0" applyNumberFormat="1" applyFont="1" applyBorder="1" applyProtection="1">
      <protection locked="0"/>
    </xf>
    <xf numFmtId="165" fontId="19" fillId="0" borderId="9" xfId="0" applyFont="1" applyBorder="1" applyProtection="1"/>
    <xf numFmtId="165" fontId="19" fillId="0" borderId="8" xfId="0" applyFont="1" applyBorder="1" applyAlignment="1" applyProtection="1">
      <alignment horizontal="right"/>
    </xf>
    <xf numFmtId="165" fontId="16" fillId="0" borderId="10" xfId="0" applyFont="1" applyBorder="1" applyProtection="1">
      <protection locked="0"/>
    </xf>
    <xf numFmtId="165" fontId="19" fillId="0" borderId="12" xfId="0" applyFont="1" applyBorder="1" applyProtection="1"/>
    <xf numFmtId="165" fontId="19" fillId="0" borderId="9" xfId="0" applyFont="1" applyBorder="1" applyAlignment="1" applyProtection="1">
      <alignment horizontal="center"/>
    </xf>
    <xf numFmtId="167" fontId="16" fillId="0" borderId="13" xfId="0" applyNumberFormat="1" applyFont="1" applyBorder="1" applyProtection="1">
      <protection locked="0"/>
    </xf>
    <xf numFmtId="3" fontId="16" fillId="0" borderId="14" xfId="0" applyNumberFormat="1" applyFont="1" applyBorder="1" applyProtection="1">
      <protection locked="0"/>
    </xf>
    <xf numFmtId="167" fontId="16" fillId="0" borderId="10" xfId="0" applyNumberFormat="1" applyFont="1" applyBorder="1" applyProtection="1">
      <protection locked="0"/>
    </xf>
    <xf numFmtId="3" fontId="16" fillId="0" borderId="4" xfId="0" applyNumberFormat="1" applyFont="1" applyBorder="1" applyProtection="1">
      <protection locked="0"/>
    </xf>
    <xf numFmtId="167" fontId="16" fillId="0" borderId="7" xfId="0" applyNumberFormat="1" applyFont="1" applyBorder="1" applyProtection="1">
      <protection locked="0"/>
    </xf>
    <xf numFmtId="3" fontId="16" fillId="0" borderId="3" xfId="0" applyNumberFormat="1" applyFont="1" applyBorder="1" applyProtection="1">
      <protection locked="0"/>
    </xf>
    <xf numFmtId="165" fontId="19" fillId="0" borderId="17" xfId="0" applyFont="1" applyBorder="1" applyAlignment="1" applyProtection="1">
      <alignment horizontal="center"/>
    </xf>
    <xf numFmtId="165" fontId="19" fillId="0" borderId="17" xfId="0" applyFont="1" applyBorder="1" applyAlignment="1" applyProtection="1">
      <alignment horizontal="right"/>
    </xf>
    <xf numFmtId="167" fontId="16" fillId="0" borderId="11" xfId="0" applyNumberFormat="1" applyFont="1" applyBorder="1" applyProtection="1"/>
    <xf numFmtId="3" fontId="16" fillId="0" borderId="11" xfId="0" applyNumberFormat="1" applyFont="1" applyBorder="1" applyProtection="1">
      <protection locked="0"/>
    </xf>
    <xf numFmtId="3" fontId="16" fillId="0" borderId="4" xfId="0" applyNumberFormat="1" applyFont="1" applyBorder="1" applyProtection="1"/>
    <xf numFmtId="165" fontId="0" fillId="0" borderId="11" xfId="0" applyBorder="1" applyProtection="1"/>
    <xf numFmtId="165" fontId="0" fillId="0" borderId="6" xfId="0" applyBorder="1" applyProtection="1"/>
    <xf numFmtId="165" fontId="20" fillId="0" borderId="17" xfId="0" applyFont="1" applyBorder="1" applyProtection="1"/>
    <xf numFmtId="165" fontId="13" fillId="0" borderId="1" xfId="0" applyFont="1" applyBorder="1" applyAlignment="1" applyProtection="1">
      <alignment horizontal="center" vertical="center" wrapText="1"/>
    </xf>
    <xf numFmtId="168" fontId="13" fillId="0" borderId="1" xfId="0" applyNumberFormat="1" applyFont="1" applyBorder="1" applyAlignment="1" applyProtection="1">
      <alignment horizontal="center" vertical="center" wrapText="1"/>
    </xf>
    <xf numFmtId="4" fontId="13" fillId="0" borderId="1" xfId="0" applyNumberFormat="1" applyFont="1" applyBorder="1" applyAlignment="1" applyProtection="1">
      <alignment horizontal="center" vertical="center" wrapText="1"/>
    </xf>
    <xf numFmtId="165" fontId="14" fillId="0" borderId="0" xfId="0" applyFont="1" applyAlignment="1" applyProtection="1">
      <alignment horizontal="center" vertical="center" wrapText="1"/>
      <protection locked="0"/>
    </xf>
    <xf numFmtId="170" fontId="14" fillId="0" borderId="24" xfId="0" applyNumberFormat="1" applyFont="1" applyBorder="1" applyAlignment="1" applyProtection="1">
      <alignment vertical="center"/>
      <protection locked="0"/>
    </xf>
    <xf numFmtId="170" fontId="14" fillId="0" borderId="22" xfId="0" applyNumberFormat="1" applyFont="1" applyBorder="1" applyAlignment="1" applyProtection="1">
      <alignment vertical="center"/>
      <protection locked="0"/>
    </xf>
    <xf numFmtId="165" fontId="18" fillId="0" borderId="0" xfId="0" applyFont="1" applyBorder="1" applyAlignment="1" applyProtection="1">
      <alignment vertical="center"/>
    </xf>
    <xf numFmtId="4" fontId="13" fillId="0" borderId="1" xfId="0" applyNumberFormat="1" applyFont="1" applyBorder="1" applyAlignment="1">
      <alignment horizontal="center" vertical="center" wrapText="1"/>
    </xf>
    <xf numFmtId="165" fontId="13" fillId="0" borderId="1" xfId="0" applyFont="1" applyBorder="1" applyAlignment="1">
      <alignment horizontal="center" vertical="center" wrapText="1"/>
    </xf>
    <xf numFmtId="165" fontId="13" fillId="0" borderId="23" xfId="0" applyFont="1" applyFill="1" applyBorder="1" applyAlignment="1" applyProtection="1">
      <alignment horizontal="center" vertical="center" wrapText="1"/>
    </xf>
    <xf numFmtId="165" fontId="17" fillId="0" borderId="18" xfId="0" applyFont="1" applyFill="1" applyBorder="1" applyAlignment="1" applyProtection="1">
      <alignment horizontal="center" vertical="center" wrapText="1"/>
    </xf>
    <xf numFmtId="165" fontId="17" fillId="0" borderId="1" xfId="0" applyFont="1" applyFill="1" applyBorder="1" applyAlignment="1" applyProtection="1">
      <alignment horizontal="center" vertical="center" wrapText="1"/>
    </xf>
    <xf numFmtId="165" fontId="14" fillId="0" borderId="0" xfId="0" quotePrefix="1" applyFont="1" applyAlignment="1" applyProtection="1">
      <alignment vertical="center" wrapText="1"/>
      <protection locked="0"/>
    </xf>
    <xf numFmtId="168" fontId="18" fillId="0" borderId="19" xfId="0" applyNumberFormat="1" applyFont="1" applyBorder="1" applyAlignment="1" applyProtection="1">
      <alignment vertical="center"/>
    </xf>
    <xf numFmtId="165" fontId="13" fillId="0" borderId="1" xfId="0" applyFont="1" applyBorder="1" applyAlignment="1" applyProtection="1">
      <alignment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1" xfId="0" applyFont="1" applyBorder="1" applyAlignment="1" applyProtection="1">
      <alignment horizontal="center" vertical="center" wrapText="1"/>
      <protection locked="0"/>
    </xf>
    <xf numFmtId="165" fontId="13" fillId="0" borderId="23" xfId="0" applyFont="1" applyFill="1" applyBorder="1" applyAlignment="1" applyProtection="1">
      <alignment horizontal="center" vertical="center" wrapText="1"/>
      <protection locked="0"/>
    </xf>
    <xf numFmtId="165" fontId="17" fillId="0" borderId="18" xfId="0" applyFont="1" applyFill="1" applyBorder="1" applyAlignment="1" applyProtection="1">
      <alignment horizontal="center" vertical="center" wrapText="1"/>
      <protection locked="0"/>
    </xf>
    <xf numFmtId="165" fontId="17" fillId="0" borderId="1" xfId="0" applyFont="1" applyFill="1" applyBorder="1" applyAlignment="1" applyProtection="1">
      <alignment horizontal="center" vertical="center" wrapText="1"/>
      <protection locked="0"/>
    </xf>
    <xf numFmtId="10" fontId="6" fillId="0" borderId="4" xfId="8" applyNumberFormat="1" applyFont="1" applyBorder="1" applyProtection="1">
      <protection locked="0"/>
    </xf>
    <xf numFmtId="164" fontId="14" fillId="0" borderId="10" xfId="1" applyNumberFormat="1" applyFont="1" applyFill="1" applyBorder="1" applyAlignment="1">
      <alignment vertical="center"/>
    </xf>
    <xf numFmtId="171" fontId="16" fillId="0" borderId="10" xfId="0" applyNumberFormat="1" applyFont="1" applyBorder="1" applyProtection="1">
      <protection locked="0"/>
    </xf>
    <xf numFmtId="171" fontId="16" fillId="0" borderId="7" xfId="0" applyNumberFormat="1" applyFont="1" applyBorder="1" applyProtection="1">
      <protection locked="0"/>
    </xf>
    <xf numFmtId="165" fontId="6" fillId="0" borderId="10" xfId="0" applyFont="1" applyBorder="1"/>
    <xf numFmtId="165" fontId="6" fillId="0" borderId="0" xfId="0" applyFont="1" applyProtection="1">
      <protection locked="0"/>
    </xf>
    <xf numFmtId="167" fontId="16" fillId="0" borderId="26" xfId="0" applyNumberFormat="1" applyFont="1" applyBorder="1" applyAlignment="1">
      <alignment horizontal="center"/>
    </xf>
    <xf numFmtId="167" fontId="16" fillId="0" borderId="11" xfId="0" applyNumberFormat="1" applyFont="1" applyBorder="1" applyAlignment="1">
      <alignment horizontal="center"/>
    </xf>
    <xf numFmtId="167" fontId="16" fillId="0" borderId="6" xfId="0" applyNumberFormat="1" applyFont="1" applyBorder="1" applyAlignment="1">
      <alignment horizontal="center"/>
    </xf>
    <xf numFmtId="165" fontId="19" fillId="0" borderId="8" xfId="0" applyFont="1" applyBorder="1" applyAlignment="1">
      <alignment horizontal="center"/>
    </xf>
    <xf numFmtId="165" fontId="19" fillId="0" borderId="25" xfId="0" applyFont="1" applyBorder="1" applyAlignment="1">
      <alignment horizontal="center"/>
    </xf>
    <xf numFmtId="171" fontId="19" fillId="0" borderId="5" xfId="0" applyNumberFormat="1" applyFont="1" applyBorder="1" applyProtection="1"/>
  </cellXfs>
  <cellStyles count="9">
    <cellStyle name="Link" xfId="7" builtinId="8"/>
    <cellStyle name="Prozent" xfId="8" builtinId="5"/>
    <cellStyle name="Prozent 2" xfId="5" xr:uid="{E462BBE4-BEA3-614F-85E2-050F10B4DE0C}"/>
    <cellStyle name="Standard" xfId="0" builtinId="0" customBuiltin="1"/>
    <cellStyle name="Standard 2" xfId="4" xr:uid="{D535B277-AA0E-3C40-803E-AD8ECEC95E6E}"/>
    <cellStyle name="Standard 3" xfId="2" xr:uid="{49281656-98F6-054A-8549-CD685A6213D0}"/>
    <cellStyle name="Währung" xfId="1" builtinId="4"/>
    <cellStyle name="Währung 2" xfId="3" xr:uid="{88618257-6610-D74C-81BF-B27B2F6F98E0}"/>
    <cellStyle name="Währung 3" xfId="6" xr:uid="{5C2EC474-0D2C-F34E-B9AF-EF7B1B75E8BE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91445"/>
      <color rgb="FF2C47EE"/>
      <color rgb="FF76F112"/>
      <color rgb="FFEE1D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Finanzielle Reichweite in Monaten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'Tabellarische Darstellung'!$A$2</c:f>
              <c:strCache>
                <c:ptCount val="1"/>
                <c:pt idx="0">
                  <c:v>Finanzielle Reichweite in Monaten (max 6 wird ausgegeben)</c:v>
                </c:pt>
              </c:strCache>
            </c:strRef>
          </c:tx>
          <c:spPr>
            <a:ln w="28575" cap="rnd">
              <a:solidFill>
                <a:srgbClr val="2C47EE"/>
              </a:solidFill>
              <a:round/>
            </a:ln>
            <a:effectLst/>
          </c:spPr>
          <c:marker>
            <c:symbol val="none"/>
          </c:marker>
          <c:cat>
            <c:numRef>
              <c:f>'Tabellarische Darstellung'!$B$1:$R$1</c:f>
              <c:numCache>
                <c:formatCode>mm\/yyyy</c:formatCode>
                <c:ptCount val="17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</c:numCache>
            </c:numRef>
          </c:cat>
          <c:val>
            <c:numRef>
              <c:f>'Tabellarische Darstellung'!$B$2:$R$2</c:f>
              <c:numCache>
                <c:formatCode>#,##0_);[Red]\(#,##0\)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8-B147-A8AB-86EC962F5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5381823"/>
        <c:axId val="945460127"/>
      </c:lineChart>
      <c:dateAx>
        <c:axId val="945381823"/>
        <c:scaling>
          <c:orientation val="minMax"/>
        </c:scaling>
        <c:delete val="0"/>
        <c:axPos val="b"/>
        <c:numFmt formatCode="mm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5460127"/>
        <c:crosses val="autoZero"/>
        <c:auto val="1"/>
        <c:lblOffset val="100"/>
        <c:baseTimeUnit val="months"/>
      </c:dateAx>
      <c:valAx>
        <c:axId val="945460127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45381823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Liquditiät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'Tabellarische Darstellung'!$A$176</c:f>
              <c:strCache>
                <c:ptCount val="1"/>
                <c:pt idx="0">
                  <c:v>Liquidität</c:v>
                </c:pt>
              </c:strCache>
            </c:strRef>
          </c:tx>
          <c:spPr>
            <a:ln w="28575" cap="rnd">
              <a:solidFill>
                <a:srgbClr val="2C47EE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2C47EE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'Tabellarische Darstellung'!$B$165:$Y$165</c:f>
              <c:numCache>
                <c:formatCode>mm\/yyyy</c:formatCode>
                <c:ptCount val="24"/>
                <c:pt idx="0">
                  <c:v>43952</c:v>
                </c:pt>
                <c:pt idx="1">
                  <c:v>43983</c:v>
                </c:pt>
                <c:pt idx="2">
                  <c:v>44013</c:v>
                </c:pt>
                <c:pt idx="3">
                  <c:v>44044</c:v>
                </c:pt>
                <c:pt idx="4">
                  <c:v>44075</c:v>
                </c:pt>
                <c:pt idx="5">
                  <c:v>44105</c:v>
                </c:pt>
                <c:pt idx="6">
                  <c:v>44136</c:v>
                </c:pt>
                <c:pt idx="7">
                  <c:v>44166</c:v>
                </c:pt>
                <c:pt idx="8">
                  <c:v>44197</c:v>
                </c:pt>
                <c:pt idx="9">
                  <c:v>44228</c:v>
                </c:pt>
                <c:pt idx="10">
                  <c:v>44256</c:v>
                </c:pt>
                <c:pt idx="11">
                  <c:v>44287</c:v>
                </c:pt>
                <c:pt idx="12">
                  <c:v>44317</c:v>
                </c:pt>
                <c:pt idx="13">
                  <c:v>44348</c:v>
                </c:pt>
                <c:pt idx="14">
                  <c:v>44378</c:v>
                </c:pt>
                <c:pt idx="15">
                  <c:v>44409</c:v>
                </c:pt>
                <c:pt idx="16">
                  <c:v>44440</c:v>
                </c:pt>
                <c:pt idx="17">
                  <c:v>44470</c:v>
                </c:pt>
                <c:pt idx="18">
                  <c:v>44501</c:v>
                </c:pt>
                <c:pt idx="19">
                  <c:v>44531</c:v>
                </c:pt>
                <c:pt idx="20">
                  <c:v>44562</c:v>
                </c:pt>
                <c:pt idx="21">
                  <c:v>44593</c:v>
                </c:pt>
                <c:pt idx="22">
                  <c:v>44621</c:v>
                </c:pt>
                <c:pt idx="23">
                  <c:v>44652</c:v>
                </c:pt>
              </c:numCache>
            </c:numRef>
          </c:cat>
          <c:val>
            <c:numRef>
              <c:f>'Tabellarische Darstellung'!$B$176:$Y$176</c:f>
              <c:numCache>
                <c:formatCode>_ * #,##0.00_ ;_ * \-#,##0.00_ ;_ * "-"??_ ;_ @_ </c:formatCode>
                <c:ptCount val="24"/>
                <c:pt idx="0">
                  <c:v>56991.152356675375</c:v>
                </c:pt>
                <c:pt idx="1">
                  <c:v>90938.341176811853</c:v>
                </c:pt>
                <c:pt idx="2">
                  <c:v>71927.311719453239</c:v>
                </c:pt>
                <c:pt idx="3">
                  <c:v>63819.835129405976</c:v>
                </c:pt>
                <c:pt idx="4">
                  <c:v>51263.969548588582</c:v>
                </c:pt>
                <c:pt idx="5">
                  <c:v>69865.0575600171</c:v>
                </c:pt>
                <c:pt idx="6">
                  <c:v>75677.457445828564</c:v>
                </c:pt>
                <c:pt idx="7">
                  <c:v>75331.374617751047</c:v>
                </c:pt>
                <c:pt idx="8">
                  <c:v>44617.580173788185</c:v>
                </c:pt>
                <c:pt idx="9">
                  <c:v>36006.393263483784</c:v>
                </c:pt>
                <c:pt idx="10">
                  <c:v>47351.782660970624</c:v>
                </c:pt>
                <c:pt idx="11">
                  <c:v>56653.112640500869</c:v>
                </c:pt>
                <c:pt idx="12">
                  <c:v>51390.74627154263</c:v>
                </c:pt>
                <c:pt idx="13">
                  <c:v>85882.103181836195</c:v>
                </c:pt>
                <c:pt idx="14">
                  <c:v>45512.038058476435</c:v>
                </c:pt>
                <c:pt idx="15">
                  <c:v>39984.899528100235</c:v>
                </c:pt>
                <c:pt idx="16">
                  <c:v>22299.660624417324</c:v>
                </c:pt>
                <c:pt idx="17">
                  <c:v>4702.0648687341527</c:v>
                </c:pt>
                <c:pt idx="18">
                  <c:v>660.50293458095257</c:v>
                </c:pt>
                <c:pt idx="19">
                  <c:v>16185.988086203135</c:v>
                </c:pt>
                <c:pt idx="20">
                  <c:v>22289.708222317386</c:v>
                </c:pt>
                <c:pt idx="21">
                  <c:v>24966.803485918208</c:v>
                </c:pt>
                <c:pt idx="22">
                  <c:v>49097.673645151575</c:v>
                </c:pt>
                <c:pt idx="23">
                  <c:v>34657.718504020406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07-4A4E-8B90-C0D801B8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74354511"/>
        <c:axId val="1674382191"/>
      </c:lineChart>
      <c:dateAx>
        <c:axId val="1674354511"/>
        <c:scaling>
          <c:orientation val="minMax"/>
        </c:scaling>
        <c:delete val="0"/>
        <c:axPos val="b"/>
        <c:numFmt formatCode="mm\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4382191"/>
        <c:crosses val="autoZero"/>
        <c:auto val="1"/>
        <c:lblOffset val="100"/>
        <c:baseTimeUnit val="months"/>
      </c:dateAx>
      <c:valAx>
        <c:axId val="167438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0_ ;_ * \-#,##0.0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4354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01B1B-445E-7047-9AF4-6835E3F7014B}">
  <sheetPr>
    <tabColor rgb="FF2C47EE"/>
  </sheetPr>
  <sheetViews>
    <sheetView zoomScale="131" workbookViewId="0" zoomToFit="1"/>
  </sheetViews>
  <sheetProtection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9BF7217-3A87-9547-ADEE-55FEF9CECD56}">
  <sheetPr>
    <tabColor rgb="FF2C47EE"/>
  </sheetPr>
  <sheetViews>
    <sheetView zoomScale="131" workbookViewId="0" zoomToFit="1"/>
  </sheetViews>
  <sheetProtection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565" cy="602038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0AD1E03-6A07-D342-9595-02A70BFEB1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6565" cy="6020382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7B4524A-A455-B643-8A2B-5D0C739B8E0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webapps.ezv.admin.ch/apps/rates/index.php?lan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626D-302C-4EF5-B2D0-E55CD75DDD15}">
  <sheetPr>
    <tabColor rgb="FF391445"/>
    <pageSetUpPr fitToPage="1"/>
  </sheetPr>
  <dimension ref="A1:AB197"/>
  <sheetViews>
    <sheetView zoomScale="125" zoomScaleNormal="234" workbookViewId="0"/>
  </sheetViews>
  <sheetFormatPr baseColWidth="10" defaultColWidth="10.7109375" defaultRowHeight="16"/>
  <cols>
    <col min="1" max="1" width="57" bestFit="1" customWidth="1"/>
    <col min="2" max="7" width="9.28515625" customWidth="1"/>
    <col min="8" max="24" width="9.28515625" style="1" customWidth="1"/>
    <col min="25" max="25" width="9.140625" style="1" customWidth="1"/>
    <col min="26" max="26" width="11.140625" style="1" customWidth="1"/>
    <col min="27" max="27" width="9.140625" style="1" customWidth="1"/>
    <col min="28" max="16384" width="10.7109375" style="1"/>
  </cols>
  <sheetData>
    <row r="1" spans="1:27">
      <c r="A1" s="20" t="str">
        <f ca="1">"KPI "&amp;TEXT(B$1,"MM/JJJJ")&amp;" - "&amp;TEXT(Y$1,"MM/JJJJ")</f>
        <v>KPI 05/2020 - 04/2022</v>
      </c>
      <c r="B1" s="21">
        <f ca="1">AUX!C3</f>
        <v>43952</v>
      </c>
      <c r="C1" s="21">
        <f ca="1">EOMONTH(B1,0)+1</f>
        <v>43983</v>
      </c>
      <c r="D1" s="21">
        <f t="shared" ref="D1:Y1" ca="1" si="0">EOMONTH(C1,0)+1</f>
        <v>44013</v>
      </c>
      <c r="E1" s="21">
        <f t="shared" ca="1" si="0"/>
        <v>44044</v>
      </c>
      <c r="F1" s="21">
        <f t="shared" ca="1" si="0"/>
        <v>44075</v>
      </c>
      <c r="G1" s="21">
        <f t="shared" ca="1" si="0"/>
        <v>44105</v>
      </c>
      <c r="H1" s="21">
        <f t="shared" ca="1" si="0"/>
        <v>44136</v>
      </c>
      <c r="I1" s="21">
        <f t="shared" ca="1" si="0"/>
        <v>44166</v>
      </c>
      <c r="J1" s="21">
        <f t="shared" ca="1" si="0"/>
        <v>44197</v>
      </c>
      <c r="K1" s="21">
        <f t="shared" ca="1" si="0"/>
        <v>44228</v>
      </c>
      <c r="L1" s="21">
        <f t="shared" ca="1" si="0"/>
        <v>44256</v>
      </c>
      <c r="M1" s="21">
        <f t="shared" ca="1" si="0"/>
        <v>44287</v>
      </c>
      <c r="N1" s="21">
        <f ca="1">EOMONTH(M1,0)+1</f>
        <v>44317</v>
      </c>
      <c r="O1" s="21">
        <f t="shared" ca="1" si="0"/>
        <v>44348</v>
      </c>
      <c r="P1" s="21">
        <f t="shared" ca="1" si="0"/>
        <v>44378</v>
      </c>
      <c r="Q1" s="21">
        <f t="shared" ca="1" si="0"/>
        <v>44409</v>
      </c>
      <c r="R1" s="21">
        <f t="shared" ca="1" si="0"/>
        <v>44440</v>
      </c>
      <c r="S1" s="21">
        <f t="shared" ca="1" si="0"/>
        <v>44470</v>
      </c>
      <c r="T1" s="21">
        <f t="shared" ca="1" si="0"/>
        <v>44501</v>
      </c>
      <c r="U1" s="21">
        <f t="shared" ca="1" si="0"/>
        <v>44531</v>
      </c>
      <c r="V1" s="21">
        <f t="shared" ca="1" si="0"/>
        <v>44562</v>
      </c>
      <c r="W1" s="21">
        <f t="shared" ca="1" si="0"/>
        <v>44593</v>
      </c>
      <c r="X1" s="21">
        <f t="shared" ca="1" si="0"/>
        <v>44621</v>
      </c>
      <c r="Y1" s="22">
        <f t="shared" ca="1" si="0"/>
        <v>44652</v>
      </c>
      <c r="Z1" s="23" t="s">
        <v>11</v>
      </c>
      <c r="AA1" s="23" t="s">
        <v>0</v>
      </c>
    </row>
    <row r="2" spans="1:27" s="3" customFormat="1" ht="14">
      <c r="A2" s="24" t="s">
        <v>60</v>
      </c>
      <c r="B2" s="25">
        <f t="shared" ref="B2:Q2" ca="1" si="1">IF(B176&lt;-SUM(C166:C166),0,IF(B176&lt;-SUM(C166:D166),1,IF(B176&lt;-SUM(C166:E166),2,IF(B176&lt;-SUM(C166:F166),3,IF(B176&lt;-SUM(C166:G166),4,IF(B176&lt;-SUM(C166:H166),5,IF(B176&lt;-SUM(C166:I166),6,"--")))))))</f>
        <v>0</v>
      </c>
      <c r="C2" s="25">
        <f t="shared" ca="1" si="1"/>
        <v>1</v>
      </c>
      <c r="D2" s="25">
        <f t="shared" ca="1" si="1"/>
        <v>1</v>
      </c>
      <c r="E2" s="25">
        <f t="shared" ca="1" si="1"/>
        <v>1</v>
      </c>
      <c r="F2" s="25">
        <f t="shared" ca="1" si="1"/>
        <v>0</v>
      </c>
      <c r="G2" s="25">
        <f t="shared" ca="1" si="1"/>
        <v>1</v>
      </c>
      <c r="H2" s="25">
        <f t="shared" ca="1" si="1"/>
        <v>1</v>
      </c>
      <c r="I2" s="25">
        <f t="shared" ca="1" si="1"/>
        <v>0</v>
      </c>
      <c r="J2" s="25">
        <f t="shared" ca="1" si="1"/>
        <v>0</v>
      </c>
      <c r="K2" s="25">
        <f t="shared" ca="1" si="1"/>
        <v>0</v>
      </c>
      <c r="L2" s="25">
        <f t="shared" ca="1" si="1"/>
        <v>0</v>
      </c>
      <c r="M2" s="25">
        <f t="shared" ca="1" si="1"/>
        <v>0</v>
      </c>
      <c r="N2" s="25">
        <f t="shared" ca="1" si="1"/>
        <v>0</v>
      </c>
      <c r="O2" s="25">
        <f t="shared" ca="1" si="1"/>
        <v>1</v>
      </c>
      <c r="P2" s="25">
        <f t="shared" ca="1" si="1"/>
        <v>0</v>
      </c>
      <c r="Q2" s="25">
        <f t="shared" ca="1" si="1"/>
        <v>0</v>
      </c>
      <c r="R2" s="25">
        <f ca="1">IF(R176&lt;-SUM(S166:S166),0,IF(R176&lt;-SUM(S166:T166),1,IF(R176&lt;-SUM(S166:U166),2,IF(R176&lt;-SUM(S166:V166),3,IF(R176&lt;-SUM(S166:W166),4,IF(R176&lt;-SUM(S166:X166),5,IF(R176&lt;-SUM(S166:Y166),6,"+6")))))))</f>
        <v>0</v>
      </c>
      <c r="S2" s="25"/>
      <c r="T2" s="26"/>
      <c r="U2" s="26"/>
      <c r="V2" s="26"/>
      <c r="W2" s="26"/>
      <c r="X2" s="26"/>
      <c r="Y2" s="26"/>
      <c r="Z2" s="27"/>
      <c r="AA2" s="28"/>
    </row>
    <row r="3" spans="1:27">
      <c r="A3" s="29"/>
      <c r="B3" s="29"/>
      <c r="C3" s="29"/>
      <c r="D3" s="29"/>
      <c r="E3" s="29"/>
      <c r="F3" s="29"/>
      <c r="G3" s="29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>
      <c r="A4" s="29"/>
      <c r="B4" s="29"/>
      <c r="C4" s="29"/>
      <c r="D4" s="29"/>
      <c r="E4" s="29"/>
      <c r="F4" s="29"/>
      <c r="G4" s="29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>
      <c r="A5" s="20" t="str">
        <f ca="1">"Periodische Zahlungen (Kosten) - Liquiditätsplan "&amp;TEXT(B$1,"MM/JJJJ")&amp;" - "&amp;TEXT(Y$1,"MM/JJJJ")</f>
        <v>Periodische Zahlungen (Kosten) - Liquiditätsplan 05/2020 - 04/2022</v>
      </c>
      <c r="B5" s="21">
        <f t="shared" ref="B5:AA5" ca="1" si="2">B$1</f>
        <v>43952</v>
      </c>
      <c r="C5" s="21">
        <f t="shared" ca="1" si="2"/>
        <v>43983</v>
      </c>
      <c r="D5" s="21">
        <f t="shared" ca="1" si="2"/>
        <v>44013</v>
      </c>
      <c r="E5" s="21">
        <f t="shared" ca="1" si="2"/>
        <v>44044</v>
      </c>
      <c r="F5" s="21">
        <f t="shared" ca="1" si="2"/>
        <v>44075</v>
      </c>
      <c r="G5" s="21">
        <f t="shared" ca="1" si="2"/>
        <v>44105</v>
      </c>
      <c r="H5" s="21">
        <f t="shared" ca="1" si="2"/>
        <v>44136</v>
      </c>
      <c r="I5" s="21">
        <f t="shared" ca="1" si="2"/>
        <v>44166</v>
      </c>
      <c r="J5" s="21">
        <f t="shared" ca="1" si="2"/>
        <v>44197</v>
      </c>
      <c r="K5" s="21">
        <f t="shared" ca="1" si="2"/>
        <v>44228</v>
      </c>
      <c r="L5" s="21">
        <f t="shared" ca="1" si="2"/>
        <v>44256</v>
      </c>
      <c r="M5" s="21">
        <f t="shared" ca="1" si="2"/>
        <v>44287</v>
      </c>
      <c r="N5" s="21">
        <f t="shared" ca="1" si="2"/>
        <v>44317</v>
      </c>
      <c r="O5" s="21">
        <f t="shared" ca="1" si="2"/>
        <v>44348</v>
      </c>
      <c r="P5" s="21">
        <f t="shared" ca="1" si="2"/>
        <v>44378</v>
      </c>
      <c r="Q5" s="21">
        <f t="shared" ca="1" si="2"/>
        <v>44409</v>
      </c>
      <c r="R5" s="21">
        <f t="shared" ca="1" si="2"/>
        <v>44440</v>
      </c>
      <c r="S5" s="21">
        <f t="shared" ca="1" si="2"/>
        <v>44470</v>
      </c>
      <c r="T5" s="21">
        <f t="shared" ca="1" si="2"/>
        <v>44501</v>
      </c>
      <c r="U5" s="21">
        <f t="shared" ca="1" si="2"/>
        <v>44531</v>
      </c>
      <c r="V5" s="21">
        <f t="shared" ca="1" si="2"/>
        <v>44562</v>
      </c>
      <c r="W5" s="21">
        <f t="shared" ca="1" si="2"/>
        <v>44593</v>
      </c>
      <c r="X5" s="21">
        <f t="shared" ca="1" si="2"/>
        <v>44621</v>
      </c>
      <c r="Y5" s="21">
        <f t="shared" ca="1" si="2"/>
        <v>44652</v>
      </c>
      <c r="Z5" s="23" t="str">
        <f t="shared" si="2"/>
        <v>Summe</v>
      </c>
      <c r="AA5" s="23" t="str">
        <f t="shared" si="2"/>
        <v>Monatlich</v>
      </c>
    </row>
    <row r="6" spans="1:27">
      <c r="A6" s="31" t="str">
        <f>IF('Periodische Zahlungen'!A2&lt;&gt;"",'Periodische Zahlungen'!A2&amp;" ("&amp;'Periodische Zahlungen'!C2&amp;" "&amp;TEXT('Periodische Zahlungen'!D2,"0.00")&amp;" ab "&amp;TEXT('Periodische Zahlungen'!E2,"MMM/JJJJ")&amp;")","")</f>
        <v>Bankspesen (Quartalsweise 100.00 ab Nov/2019)</v>
      </c>
      <c r="B6" s="32">
        <f ca="1">IFERROR(IF(AND(MOD(MONTH(B$1)+12-MONTH('Periodische Zahlungen'!$I2),'Periodische Zahlungen'!$H2)=0,B$1&gt;='Periodische Zahlungen'!$I2,B$1&lt;='Periodische Zahlungen'!$F2),'Periodische Zahlungen'!$D2,0),"")</f>
        <v>100</v>
      </c>
      <c r="C6" s="32">
        <f ca="1">IFERROR(IF(AND(MOD(MONTH(C$1)+12-MONTH('Periodische Zahlungen'!$I2),'Periodische Zahlungen'!$H2)=0,C$1&gt;='Periodische Zahlungen'!$I2,C$1&lt;='Periodische Zahlungen'!$F2),'Periodische Zahlungen'!$D2,0),"")</f>
        <v>0</v>
      </c>
      <c r="D6" s="32">
        <f ca="1">IFERROR(IF(AND(MOD(MONTH(D$1)+12-MONTH('Periodische Zahlungen'!$I2),'Periodische Zahlungen'!$H2)=0,D$1&gt;='Periodische Zahlungen'!$I2,D$1&lt;='Periodische Zahlungen'!$F2),'Periodische Zahlungen'!$D2,0),"")</f>
        <v>0</v>
      </c>
      <c r="E6" s="32">
        <f ca="1">IFERROR(IF(AND(MOD(MONTH(E$1)+12-MONTH('Periodische Zahlungen'!$I2),'Periodische Zahlungen'!$H2)=0,E$1&gt;='Periodische Zahlungen'!$I2,E$1&lt;='Periodische Zahlungen'!$F2),'Periodische Zahlungen'!$D2,0),"")</f>
        <v>100</v>
      </c>
      <c r="F6" s="32">
        <f ca="1">IFERROR(IF(AND(MOD(MONTH(F$1)+12-MONTH('Periodische Zahlungen'!$I2),'Periodische Zahlungen'!$H2)=0,F$1&gt;='Periodische Zahlungen'!$I2,F$1&lt;='Periodische Zahlungen'!$F2),'Periodische Zahlungen'!$D2,0),"")</f>
        <v>0</v>
      </c>
      <c r="G6" s="32">
        <f ca="1">IFERROR(IF(AND(MOD(MONTH(G$1)+12-MONTH('Periodische Zahlungen'!$I2),'Periodische Zahlungen'!$H2)=0,G$1&gt;='Periodische Zahlungen'!$I2,G$1&lt;='Periodische Zahlungen'!$F2),'Periodische Zahlungen'!$D2,0),"")</f>
        <v>0</v>
      </c>
      <c r="H6" s="32">
        <f ca="1">IFERROR(IF(AND(MOD(MONTH(H$1)+12-MONTH('Periodische Zahlungen'!$I2),'Periodische Zahlungen'!$H2)=0,H$1&gt;='Periodische Zahlungen'!$I2,H$1&lt;='Periodische Zahlungen'!$F2),'Periodische Zahlungen'!$D2,0),"")</f>
        <v>100</v>
      </c>
      <c r="I6" s="32">
        <f ca="1">IFERROR(IF(AND(MOD(MONTH(I$1)+12-MONTH('Periodische Zahlungen'!$I2),'Periodische Zahlungen'!$H2)=0,I$1&gt;='Periodische Zahlungen'!$I2,I$1&lt;='Periodische Zahlungen'!$F2),'Periodische Zahlungen'!$D2,0),"")</f>
        <v>0</v>
      </c>
      <c r="J6" s="32">
        <f ca="1">IFERROR(IF(AND(MOD(MONTH(J$1)+12-MONTH('Periodische Zahlungen'!$I2),'Periodische Zahlungen'!$H2)=0,J$1&gt;='Periodische Zahlungen'!$I2,J$1&lt;='Periodische Zahlungen'!$F2),'Periodische Zahlungen'!$D2,0),"")</f>
        <v>0</v>
      </c>
      <c r="K6" s="32">
        <f ca="1">IFERROR(IF(AND(MOD(MONTH(K$1)+12-MONTH('Periodische Zahlungen'!$I2),'Periodische Zahlungen'!$H2)=0,K$1&gt;='Periodische Zahlungen'!$I2,K$1&lt;='Periodische Zahlungen'!$F2),'Periodische Zahlungen'!$D2,0),"")</f>
        <v>100</v>
      </c>
      <c r="L6" s="32">
        <f ca="1">IFERROR(IF(AND(MOD(MONTH(L$1)+12-MONTH('Periodische Zahlungen'!$I2),'Periodische Zahlungen'!$H2)=0,L$1&gt;='Periodische Zahlungen'!$I2,L$1&lt;='Periodische Zahlungen'!$F2),'Periodische Zahlungen'!$D2,0),"")</f>
        <v>0</v>
      </c>
      <c r="M6" s="32">
        <f ca="1">IFERROR(IF(AND(MOD(MONTH(M$1)+12-MONTH('Periodische Zahlungen'!$I2),'Periodische Zahlungen'!$H2)=0,M$1&gt;='Periodische Zahlungen'!$I2,M$1&lt;='Periodische Zahlungen'!$F2),'Periodische Zahlungen'!$D2,0),"")</f>
        <v>0</v>
      </c>
      <c r="N6" s="32">
        <f ca="1">IFERROR(IF(AND(MOD(MONTH(N$1)+12-MONTH('Periodische Zahlungen'!$I2),'Periodische Zahlungen'!$H2)=0,N$1&gt;='Periodische Zahlungen'!$I2,N$1&lt;='Periodische Zahlungen'!$F2),'Periodische Zahlungen'!$D2,0),"")</f>
        <v>100</v>
      </c>
      <c r="O6" s="32">
        <f ca="1">IFERROR(IF(AND(MOD(MONTH(O$1)+12-MONTH('Periodische Zahlungen'!$I2),'Periodische Zahlungen'!$H2)=0,O$1&gt;='Periodische Zahlungen'!$I2,O$1&lt;='Periodische Zahlungen'!$F2),'Periodische Zahlungen'!$D2,0),"")</f>
        <v>0</v>
      </c>
      <c r="P6" s="32">
        <f ca="1">IFERROR(IF(AND(MOD(MONTH(P$1)+12-MONTH('Periodische Zahlungen'!$I2),'Periodische Zahlungen'!$H2)=0,P$1&gt;='Periodische Zahlungen'!$I2,P$1&lt;='Periodische Zahlungen'!$F2),'Periodische Zahlungen'!$D2,0),"")</f>
        <v>0</v>
      </c>
      <c r="Q6" s="32">
        <f ca="1">IFERROR(IF(AND(MOD(MONTH(Q$1)+12-MONTH('Periodische Zahlungen'!$I2),'Periodische Zahlungen'!$H2)=0,Q$1&gt;='Periodische Zahlungen'!$I2,Q$1&lt;='Periodische Zahlungen'!$F2),'Periodische Zahlungen'!$D2,0),"")</f>
        <v>100</v>
      </c>
      <c r="R6" s="32">
        <f ca="1">IFERROR(IF(AND(MOD(MONTH(R$1)+12-MONTH('Periodische Zahlungen'!$I2),'Periodische Zahlungen'!$H2)=0,R$1&gt;='Periodische Zahlungen'!$I2,R$1&lt;='Periodische Zahlungen'!$F2),'Periodische Zahlungen'!$D2,0),"")</f>
        <v>0</v>
      </c>
      <c r="S6" s="32">
        <f ca="1">IFERROR(IF(AND(MOD(MONTH(S$1)+12-MONTH('Periodische Zahlungen'!$I2),'Periodische Zahlungen'!$H2)=0,S$1&gt;='Periodische Zahlungen'!$I2,S$1&lt;='Periodische Zahlungen'!$F2),'Periodische Zahlungen'!$D2,0),"")</f>
        <v>0</v>
      </c>
      <c r="T6" s="32">
        <f ca="1">IFERROR(IF(AND(MOD(MONTH(T$1)+12-MONTH('Periodische Zahlungen'!$I2),'Periodische Zahlungen'!$H2)=0,T$1&gt;='Periodische Zahlungen'!$I2,T$1&lt;='Periodische Zahlungen'!$F2),'Periodische Zahlungen'!$D2,0),"")</f>
        <v>100</v>
      </c>
      <c r="U6" s="32">
        <f ca="1">IFERROR(IF(AND(MOD(MONTH(U$1)+12-MONTH('Periodische Zahlungen'!$I2),'Periodische Zahlungen'!$H2)=0,U$1&gt;='Periodische Zahlungen'!$I2,U$1&lt;='Periodische Zahlungen'!$F2),'Periodische Zahlungen'!$D2,0),"")</f>
        <v>0</v>
      </c>
      <c r="V6" s="32">
        <f ca="1">IFERROR(IF(AND(MOD(MONTH(V$1)+12-MONTH('Periodische Zahlungen'!$I2),'Periodische Zahlungen'!$H2)=0,V$1&gt;='Periodische Zahlungen'!$I2,V$1&lt;='Periodische Zahlungen'!$F2),'Periodische Zahlungen'!$D2,0),"")</f>
        <v>0</v>
      </c>
      <c r="W6" s="32">
        <f ca="1">IFERROR(IF(AND(MOD(MONTH(W$1)+12-MONTH('Periodische Zahlungen'!$I2),'Periodische Zahlungen'!$H2)=0,W$1&gt;='Periodische Zahlungen'!$I2,W$1&lt;='Periodische Zahlungen'!$F2),'Periodische Zahlungen'!$D2,0),"")</f>
        <v>100</v>
      </c>
      <c r="X6" s="32">
        <f ca="1">IFERROR(IF(AND(MOD(MONTH(X$1)+12-MONTH('Periodische Zahlungen'!$I2),'Periodische Zahlungen'!$H2)=0,X$1&gt;='Periodische Zahlungen'!$I2,X$1&lt;='Periodische Zahlungen'!$F2),'Periodische Zahlungen'!$D2,0),"")</f>
        <v>0</v>
      </c>
      <c r="Y6" s="32">
        <f ca="1">IFERROR(IF(AND(MOD(MONTH(Y$1)+12-MONTH('Periodische Zahlungen'!$I2),'Periodische Zahlungen'!$H2)=0,Y$1&gt;='Periodische Zahlungen'!$I2,Y$1&lt;='Periodische Zahlungen'!$F2),'Periodische Zahlungen'!$D2,0),"")</f>
        <v>0</v>
      </c>
      <c r="Z6" s="27">
        <f t="shared" ref="Z6:Z43" ca="1" si="3">SUM(B6:Y6)</f>
        <v>800</v>
      </c>
      <c r="AA6" s="28">
        <f t="shared" ref="AA6:AA37" ca="1" si="4">Z6/COUNT(B$1:Y$1)</f>
        <v>33.333333333333336</v>
      </c>
    </row>
    <row r="7" spans="1:27" s="6" customFormat="1" ht="14">
      <c r="A7" s="31" t="str">
        <f>IF('Periodische Zahlungen'!A3&lt;&gt;"",'Periodische Zahlungen'!A3&amp;" ("&amp;'Periodische Zahlungen'!C3&amp;" "&amp;TEXT('Periodische Zahlungen'!D3,"0.00")&amp;" ab "&amp;TEXT('Periodische Zahlungen'!E3,"MMM/JJJJ")&amp;")","")</f>
        <v>Büromaterial (Monatlich 30.00 ab Apr/2020)</v>
      </c>
      <c r="B7" s="32">
        <f ca="1">IFERROR(IF(AND(MOD(MONTH(B$1)+12-MONTH('Periodische Zahlungen'!$I3),'Periodische Zahlungen'!$H3)=0,B$1&gt;='Periodische Zahlungen'!$I3,B$1&lt;='Periodische Zahlungen'!$F3),'Periodische Zahlungen'!$D3,0),"")</f>
        <v>30</v>
      </c>
      <c r="C7" s="32">
        <f ca="1">IFERROR(IF(AND(MOD(MONTH(C$1)+12-MONTH('Periodische Zahlungen'!$I3),'Periodische Zahlungen'!$H3)=0,C$1&gt;='Periodische Zahlungen'!$I3,C$1&lt;='Periodische Zahlungen'!$F3),'Periodische Zahlungen'!$D3,0),"")</f>
        <v>30</v>
      </c>
      <c r="D7" s="32">
        <f ca="1">IFERROR(IF(AND(MOD(MONTH(D$1)+12-MONTH('Periodische Zahlungen'!$I3),'Periodische Zahlungen'!$H3)=0,D$1&gt;='Periodische Zahlungen'!$I3,D$1&lt;='Periodische Zahlungen'!$F3),'Periodische Zahlungen'!$D3,0),"")</f>
        <v>30</v>
      </c>
      <c r="E7" s="32">
        <f ca="1">IFERROR(IF(AND(MOD(MONTH(E$1)+12-MONTH('Periodische Zahlungen'!$I3),'Periodische Zahlungen'!$H3)=0,E$1&gt;='Periodische Zahlungen'!$I3,E$1&lt;='Periodische Zahlungen'!$F3),'Periodische Zahlungen'!$D3,0),"")</f>
        <v>30</v>
      </c>
      <c r="F7" s="32">
        <f ca="1">IFERROR(IF(AND(MOD(MONTH(F$1)+12-MONTH('Periodische Zahlungen'!$I3),'Periodische Zahlungen'!$H3)=0,F$1&gt;='Periodische Zahlungen'!$I3,F$1&lt;='Periodische Zahlungen'!$F3),'Periodische Zahlungen'!$D3,0),"")</f>
        <v>30</v>
      </c>
      <c r="G7" s="32">
        <f ca="1">IFERROR(IF(AND(MOD(MONTH(G$1)+12-MONTH('Periodische Zahlungen'!$I3),'Periodische Zahlungen'!$H3)=0,G$1&gt;='Periodische Zahlungen'!$I3,G$1&lt;='Periodische Zahlungen'!$F3),'Periodische Zahlungen'!$D3,0),"")</f>
        <v>30</v>
      </c>
      <c r="H7" s="32">
        <f ca="1">IFERROR(IF(AND(MOD(MONTH(H$1)+12-MONTH('Periodische Zahlungen'!$I3),'Periodische Zahlungen'!$H3)=0,H$1&gt;='Periodische Zahlungen'!$I3,H$1&lt;='Periodische Zahlungen'!$F3),'Periodische Zahlungen'!$D3,0),"")</f>
        <v>30</v>
      </c>
      <c r="I7" s="32">
        <f ca="1">IFERROR(IF(AND(MOD(MONTH(I$1)+12-MONTH('Periodische Zahlungen'!$I3),'Periodische Zahlungen'!$H3)=0,I$1&gt;='Periodische Zahlungen'!$I3,I$1&lt;='Periodische Zahlungen'!$F3),'Periodische Zahlungen'!$D3,0),"")</f>
        <v>30</v>
      </c>
      <c r="J7" s="32">
        <f ca="1">IFERROR(IF(AND(MOD(MONTH(J$1)+12-MONTH('Periodische Zahlungen'!$I3),'Periodische Zahlungen'!$H3)=0,J$1&gt;='Periodische Zahlungen'!$I3,J$1&lt;='Periodische Zahlungen'!$F3),'Periodische Zahlungen'!$D3,0),"")</f>
        <v>30</v>
      </c>
      <c r="K7" s="32">
        <f ca="1">IFERROR(IF(AND(MOD(MONTH(K$1)+12-MONTH('Periodische Zahlungen'!$I3),'Periodische Zahlungen'!$H3)=0,K$1&gt;='Periodische Zahlungen'!$I3,K$1&lt;='Periodische Zahlungen'!$F3),'Periodische Zahlungen'!$D3,0),"")</f>
        <v>30</v>
      </c>
      <c r="L7" s="32">
        <f ca="1">IFERROR(IF(AND(MOD(MONTH(L$1)+12-MONTH('Periodische Zahlungen'!$I3),'Periodische Zahlungen'!$H3)=0,L$1&gt;='Periodische Zahlungen'!$I3,L$1&lt;='Periodische Zahlungen'!$F3),'Periodische Zahlungen'!$D3,0),"")</f>
        <v>30</v>
      </c>
      <c r="M7" s="32">
        <f ca="1">IFERROR(IF(AND(MOD(MONTH(M$1)+12-MONTH('Periodische Zahlungen'!$I3),'Periodische Zahlungen'!$H3)=0,M$1&gt;='Periodische Zahlungen'!$I3,M$1&lt;='Periodische Zahlungen'!$F3),'Periodische Zahlungen'!$D3,0),"")</f>
        <v>30</v>
      </c>
      <c r="N7" s="32">
        <f ca="1">IFERROR(IF(AND(MOD(MONTH(N$1)+12-MONTH('Periodische Zahlungen'!$I3),'Periodische Zahlungen'!$H3)=0,N$1&gt;='Periodische Zahlungen'!$I3,N$1&lt;='Periodische Zahlungen'!$F3),'Periodische Zahlungen'!$D3,0),"")</f>
        <v>30</v>
      </c>
      <c r="O7" s="32">
        <f ca="1">IFERROR(IF(AND(MOD(MONTH(O$1)+12-MONTH('Periodische Zahlungen'!$I3),'Periodische Zahlungen'!$H3)=0,O$1&gt;='Periodische Zahlungen'!$I3,O$1&lt;='Periodische Zahlungen'!$F3),'Periodische Zahlungen'!$D3,0),"")</f>
        <v>30</v>
      </c>
      <c r="P7" s="32">
        <f ca="1">IFERROR(IF(AND(MOD(MONTH(P$1)+12-MONTH('Periodische Zahlungen'!$I3),'Periodische Zahlungen'!$H3)=0,P$1&gt;='Periodische Zahlungen'!$I3,P$1&lt;='Periodische Zahlungen'!$F3),'Periodische Zahlungen'!$D3,0),"")</f>
        <v>30</v>
      </c>
      <c r="Q7" s="32">
        <f ca="1">IFERROR(IF(AND(MOD(MONTH(Q$1)+12-MONTH('Periodische Zahlungen'!$I3),'Periodische Zahlungen'!$H3)=0,Q$1&gt;='Periodische Zahlungen'!$I3,Q$1&lt;='Periodische Zahlungen'!$F3),'Periodische Zahlungen'!$D3,0),"")</f>
        <v>30</v>
      </c>
      <c r="R7" s="32">
        <f ca="1">IFERROR(IF(AND(MOD(MONTH(R$1)+12-MONTH('Periodische Zahlungen'!$I3),'Periodische Zahlungen'!$H3)=0,R$1&gt;='Periodische Zahlungen'!$I3,R$1&lt;='Periodische Zahlungen'!$F3),'Periodische Zahlungen'!$D3,0),"")</f>
        <v>30</v>
      </c>
      <c r="S7" s="32">
        <f ca="1">IFERROR(IF(AND(MOD(MONTH(S$1)+12-MONTH('Periodische Zahlungen'!$I3),'Periodische Zahlungen'!$H3)=0,S$1&gt;='Periodische Zahlungen'!$I3,S$1&lt;='Periodische Zahlungen'!$F3),'Periodische Zahlungen'!$D3,0),"")</f>
        <v>30</v>
      </c>
      <c r="T7" s="32">
        <f ca="1">IFERROR(IF(AND(MOD(MONTH(T$1)+12-MONTH('Periodische Zahlungen'!$I3),'Periodische Zahlungen'!$H3)=0,T$1&gt;='Periodische Zahlungen'!$I3,T$1&lt;='Periodische Zahlungen'!$F3),'Periodische Zahlungen'!$D3,0),"")</f>
        <v>30</v>
      </c>
      <c r="U7" s="32">
        <f ca="1">IFERROR(IF(AND(MOD(MONTH(U$1)+12-MONTH('Periodische Zahlungen'!$I3),'Periodische Zahlungen'!$H3)=0,U$1&gt;='Periodische Zahlungen'!$I3,U$1&lt;='Periodische Zahlungen'!$F3),'Periodische Zahlungen'!$D3,0),"")</f>
        <v>30</v>
      </c>
      <c r="V7" s="32">
        <f ca="1">IFERROR(IF(AND(MOD(MONTH(V$1)+12-MONTH('Periodische Zahlungen'!$I3),'Periodische Zahlungen'!$H3)=0,V$1&gt;='Periodische Zahlungen'!$I3,V$1&lt;='Periodische Zahlungen'!$F3),'Periodische Zahlungen'!$D3,0),"")</f>
        <v>30</v>
      </c>
      <c r="W7" s="32">
        <f ca="1">IFERROR(IF(AND(MOD(MONTH(W$1)+12-MONTH('Periodische Zahlungen'!$I3),'Periodische Zahlungen'!$H3)=0,W$1&gt;='Periodische Zahlungen'!$I3,W$1&lt;='Periodische Zahlungen'!$F3),'Periodische Zahlungen'!$D3,0),"")</f>
        <v>30</v>
      </c>
      <c r="X7" s="32">
        <f ca="1">IFERROR(IF(AND(MOD(MONTH(X$1)+12-MONTH('Periodische Zahlungen'!$I3),'Periodische Zahlungen'!$H3)=0,X$1&gt;='Periodische Zahlungen'!$I3,X$1&lt;='Periodische Zahlungen'!$F3),'Periodische Zahlungen'!$D3,0),"")</f>
        <v>30</v>
      </c>
      <c r="Y7" s="32">
        <f ca="1">IFERROR(IF(AND(MOD(MONTH(Y$1)+12-MONTH('Periodische Zahlungen'!$I3),'Periodische Zahlungen'!$H3)=0,Y$1&gt;='Periodische Zahlungen'!$I3,Y$1&lt;='Periodische Zahlungen'!$F3),'Periodische Zahlungen'!$D3,0),"")</f>
        <v>30</v>
      </c>
      <c r="Z7" s="27">
        <f t="shared" ca="1" si="3"/>
        <v>720</v>
      </c>
      <c r="AA7" s="27">
        <f t="shared" ca="1" si="4"/>
        <v>30</v>
      </c>
    </row>
    <row r="8" spans="1:27" s="3" customFormat="1" ht="14">
      <c r="A8" s="31" t="str">
        <f>IF('Periodische Zahlungen'!A4&lt;&gt;"",'Periodische Zahlungen'!A4&amp;" ("&amp;'Periodische Zahlungen'!C4&amp;" "&amp;TEXT('Periodische Zahlungen'!D4,"0.00")&amp;" ab "&amp;TEXT('Periodische Zahlungen'!E4,"MMM/JJJJ")&amp;")","")</f>
        <v>Domains (Jährlich 50.00 ab Feb/2021)</v>
      </c>
      <c r="B8" s="32">
        <f ca="1">IFERROR(IF(AND(MOD(MONTH(B$1)+12-MONTH('Periodische Zahlungen'!$I4),'Periodische Zahlungen'!$H4)=0,B$1&gt;='Periodische Zahlungen'!$I4,B$1&lt;='Periodische Zahlungen'!$F4),'Periodische Zahlungen'!$D4,0),"")</f>
        <v>0</v>
      </c>
      <c r="C8" s="32">
        <f ca="1">IFERROR(IF(AND(MOD(MONTH(C$1)+12-MONTH('Periodische Zahlungen'!$I4),'Periodische Zahlungen'!$H4)=0,C$1&gt;='Periodische Zahlungen'!$I4,C$1&lt;='Periodische Zahlungen'!$F4),'Periodische Zahlungen'!$D4,0),"")</f>
        <v>0</v>
      </c>
      <c r="D8" s="32">
        <f ca="1">IFERROR(IF(AND(MOD(MONTH(D$1)+12-MONTH('Periodische Zahlungen'!$I4),'Periodische Zahlungen'!$H4)=0,D$1&gt;='Periodische Zahlungen'!$I4,D$1&lt;='Periodische Zahlungen'!$F4),'Periodische Zahlungen'!$D4,0),"")</f>
        <v>0</v>
      </c>
      <c r="E8" s="32">
        <f ca="1">IFERROR(IF(AND(MOD(MONTH(E$1)+12-MONTH('Periodische Zahlungen'!$I4),'Periodische Zahlungen'!$H4)=0,E$1&gt;='Periodische Zahlungen'!$I4,E$1&lt;='Periodische Zahlungen'!$F4),'Periodische Zahlungen'!$D4,0),"")</f>
        <v>0</v>
      </c>
      <c r="F8" s="32">
        <f ca="1">IFERROR(IF(AND(MOD(MONTH(F$1)+12-MONTH('Periodische Zahlungen'!$I4),'Periodische Zahlungen'!$H4)=0,F$1&gt;='Periodische Zahlungen'!$I4,F$1&lt;='Periodische Zahlungen'!$F4),'Periodische Zahlungen'!$D4,0),"")</f>
        <v>0</v>
      </c>
      <c r="G8" s="32">
        <f ca="1">IFERROR(IF(AND(MOD(MONTH(G$1)+12-MONTH('Periodische Zahlungen'!$I4),'Periodische Zahlungen'!$H4)=0,G$1&gt;='Periodische Zahlungen'!$I4,G$1&lt;='Periodische Zahlungen'!$F4),'Periodische Zahlungen'!$D4,0),"")</f>
        <v>0</v>
      </c>
      <c r="H8" s="32">
        <f ca="1">IFERROR(IF(AND(MOD(MONTH(H$1)+12-MONTH('Periodische Zahlungen'!$I4),'Periodische Zahlungen'!$H4)=0,H$1&gt;='Periodische Zahlungen'!$I4,H$1&lt;='Periodische Zahlungen'!$F4),'Periodische Zahlungen'!$D4,0),"")</f>
        <v>0</v>
      </c>
      <c r="I8" s="32">
        <f ca="1">IFERROR(IF(AND(MOD(MONTH(I$1)+12-MONTH('Periodische Zahlungen'!$I4),'Periodische Zahlungen'!$H4)=0,I$1&gt;='Periodische Zahlungen'!$I4,I$1&lt;='Periodische Zahlungen'!$F4),'Periodische Zahlungen'!$D4,0),"")</f>
        <v>0</v>
      </c>
      <c r="J8" s="32">
        <f ca="1">IFERROR(IF(AND(MOD(MONTH(J$1)+12-MONTH('Periodische Zahlungen'!$I4),'Periodische Zahlungen'!$H4)=0,J$1&gt;='Periodische Zahlungen'!$I4,J$1&lt;='Periodische Zahlungen'!$F4),'Periodische Zahlungen'!$D4,0),"")</f>
        <v>0</v>
      </c>
      <c r="K8" s="32">
        <f ca="1">IFERROR(IF(AND(MOD(MONTH(K$1)+12-MONTH('Periodische Zahlungen'!$I4),'Periodische Zahlungen'!$H4)=0,K$1&gt;='Periodische Zahlungen'!$I4,K$1&lt;='Periodische Zahlungen'!$F4),'Periodische Zahlungen'!$D4,0),"")</f>
        <v>50</v>
      </c>
      <c r="L8" s="32">
        <f ca="1">IFERROR(IF(AND(MOD(MONTH(L$1)+12-MONTH('Periodische Zahlungen'!$I4),'Periodische Zahlungen'!$H4)=0,L$1&gt;='Periodische Zahlungen'!$I4,L$1&lt;='Periodische Zahlungen'!$F4),'Periodische Zahlungen'!$D4,0),"")</f>
        <v>0</v>
      </c>
      <c r="M8" s="32">
        <f ca="1">IFERROR(IF(AND(MOD(MONTH(M$1)+12-MONTH('Periodische Zahlungen'!$I4),'Periodische Zahlungen'!$H4)=0,M$1&gt;='Periodische Zahlungen'!$I4,M$1&lt;='Periodische Zahlungen'!$F4),'Periodische Zahlungen'!$D4,0),"")</f>
        <v>0</v>
      </c>
      <c r="N8" s="32">
        <f ca="1">IFERROR(IF(AND(MOD(MONTH(N$1)+12-MONTH('Periodische Zahlungen'!$I4),'Periodische Zahlungen'!$H4)=0,N$1&gt;='Periodische Zahlungen'!$I4,N$1&lt;='Periodische Zahlungen'!$F4),'Periodische Zahlungen'!$D4,0),"")</f>
        <v>0</v>
      </c>
      <c r="O8" s="32">
        <f ca="1">IFERROR(IF(AND(MOD(MONTH(O$1)+12-MONTH('Periodische Zahlungen'!$I4),'Periodische Zahlungen'!$H4)=0,O$1&gt;='Periodische Zahlungen'!$I4,O$1&lt;='Periodische Zahlungen'!$F4),'Periodische Zahlungen'!$D4,0),"")</f>
        <v>0</v>
      </c>
      <c r="P8" s="32">
        <f ca="1">IFERROR(IF(AND(MOD(MONTH(P$1)+12-MONTH('Periodische Zahlungen'!$I4),'Periodische Zahlungen'!$H4)=0,P$1&gt;='Periodische Zahlungen'!$I4,P$1&lt;='Periodische Zahlungen'!$F4),'Periodische Zahlungen'!$D4,0),"")</f>
        <v>0</v>
      </c>
      <c r="Q8" s="32">
        <f ca="1">IFERROR(IF(AND(MOD(MONTH(Q$1)+12-MONTH('Periodische Zahlungen'!$I4),'Periodische Zahlungen'!$H4)=0,Q$1&gt;='Periodische Zahlungen'!$I4,Q$1&lt;='Periodische Zahlungen'!$F4),'Periodische Zahlungen'!$D4,0),"")</f>
        <v>0</v>
      </c>
      <c r="R8" s="32">
        <f ca="1">IFERROR(IF(AND(MOD(MONTH(R$1)+12-MONTH('Periodische Zahlungen'!$I4),'Periodische Zahlungen'!$H4)=0,R$1&gt;='Periodische Zahlungen'!$I4,R$1&lt;='Periodische Zahlungen'!$F4),'Periodische Zahlungen'!$D4,0),"")</f>
        <v>0</v>
      </c>
      <c r="S8" s="32">
        <f ca="1">IFERROR(IF(AND(MOD(MONTH(S$1)+12-MONTH('Periodische Zahlungen'!$I4),'Periodische Zahlungen'!$H4)=0,S$1&gt;='Periodische Zahlungen'!$I4,S$1&lt;='Periodische Zahlungen'!$F4),'Periodische Zahlungen'!$D4,0),"")</f>
        <v>0</v>
      </c>
      <c r="T8" s="32">
        <f ca="1">IFERROR(IF(AND(MOD(MONTH(T$1)+12-MONTH('Periodische Zahlungen'!$I4),'Periodische Zahlungen'!$H4)=0,T$1&gt;='Periodische Zahlungen'!$I4,T$1&lt;='Periodische Zahlungen'!$F4),'Periodische Zahlungen'!$D4,0),"")</f>
        <v>0</v>
      </c>
      <c r="U8" s="32">
        <f ca="1">IFERROR(IF(AND(MOD(MONTH(U$1)+12-MONTH('Periodische Zahlungen'!$I4),'Periodische Zahlungen'!$H4)=0,U$1&gt;='Periodische Zahlungen'!$I4,U$1&lt;='Periodische Zahlungen'!$F4),'Periodische Zahlungen'!$D4,0),"")</f>
        <v>0</v>
      </c>
      <c r="V8" s="32">
        <f ca="1">IFERROR(IF(AND(MOD(MONTH(V$1)+12-MONTH('Periodische Zahlungen'!$I4),'Periodische Zahlungen'!$H4)=0,V$1&gt;='Periodische Zahlungen'!$I4,V$1&lt;='Periodische Zahlungen'!$F4),'Periodische Zahlungen'!$D4,0),"")</f>
        <v>0</v>
      </c>
      <c r="W8" s="32">
        <f ca="1">IFERROR(IF(AND(MOD(MONTH(W$1)+12-MONTH('Periodische Zahlungen'!$I4),'Periodische Zahlungen'!$H4)=0,W$1&gt;='Periodische Zahlungen'!$I4,W$1&lt;='Periodische Zahlungen'!$F4),'Periodische Zahlungen'!$D4,0),"")</f>
        <v>50</v>
      </c>
      <c r="X8" s="32">
        <f ca="1">IFERROR(IF(AND(MOD(MONTH(X$1)+12-MONTH('Periodische Zahlungen'!$I4),'Periodische Zahlungen'!$H4)=0,X$1&gt;='Periodische Zahlungen'!$I4,X$1&lt;='Periodische Zahlungen'!$F4),'Periodische Zahlungen'!$D4,0),"")</f>
        <v>0</v>
      </c>
      <c r="Y8" s="32">
        <f ca="1">IFERROR(IF(AND(MOD(MONTH(Y$1)+12-MONTH('Periodische Zahlungen'!$I4),'Periodische Zahlungen'!$H4)=0,Y$1&gt;='Periodische Zahlungen'!$I4,Y$1&lt;='Periodische Zahlungen'!$F4),'Periodische Zahlungen'!$D4,0),"")</f>
        <v>0</v>
      </c>
      <c r="Z8" s="27">
        <f t="shared" ca="1" si="3"/>
        <v>100</v>
      </c>
      <c r="AA8" s="27">
        <f t="shared" ca="1" si="4"/>
        <v>4.166666666666667</v>
      </c>
    </row>
    <row r="9" spans="1:27" s="3" customFormat="1" ht="14">
      <c r="A9" s="31" t="str">
        <f>IF('Periodische Zahlungen'!A5&lt;&gt;"",'Periodische Zahlungen'!A5&amp;" ("&amp;'Periodische Zahlungen'!C5&amp;" "&amp;TEXT('Periodische Zahlungen'!D5,"0.00")&amp;" ab "&amp;TEXT('Periodische Zahlungen'!E5,"MMM/JJJJ")&amp;")","")</f>
        <v>Fortbildung (Monatlich 200.00 ab Jun/2020)</v>
      </c>
      <c r="B9" s="32">
        <f ca="1">IFERROR(IF(AND(MOD(MONTH(B$1)+12-MONTH('Periodische Zahlungen'!$I5),'Periodische Zahlungen'!$H5)=0,B$1&gt;='Periodische Zahlungen'!$I5,B$1&lt;='Periodische Zahlungen'!$F5),'Periodische Zahlungen'!$D5,0),"")</f>
        <v>0</v>
      </c>
      <c r="C9" s="32">
        <f ca="1">IFERROR(IF(AND(MOD(MONTH(C$1)+12-MONTH('Periodische Zahlungen'!$I5),'Periodische Zahlungen'!$H5)=0,C$1&gt;='Periodische Zahlungen'!$I5,C$1&lt;='Periodische Zahlungen'!$F5),'Periodische Zahlungen'!$D5,0),"")</f>
        <v>200</v>
      </c>
      <c r="D9" s="32">
        <f ca="1">IFERROR(IF(AND(MOD(MONTH(D$1)+12-MONTH('Periodische Zahlungen'!$I5),'Periodische Zahlungen'!$H5)=0,D$1&gt;='Periodische Zahlungen'!$I5,D$1&lt;='Periodische Zahlungen'!$F5),'Periodische Zahlungen'!$D5,0),"")</f>
        <v>200</v>
      </c>
      <c r="E9" s="32">
        <f ca="1">IFERROR(IF(AND(MOD(MONTH(E$1)+12-MONTH('Periodische Zahlungen'!$I5),'Periodische Zahlungen'!$H5)=0,E$1&gt;='Periodische Zahlungen'!$I5,E$1&lt;='Periodische Zahlungen'!$F5),'Periodische Zahlungen'!$D5,0),"")</f>
        <v>200</v>
      </c>
      <c r="F9" s="32">
        <f ca="1">IFERROR(IF(AND(MOD(MONTH(F$1)+12-MONTH('Periodische Zahlungen'!$I5),'Periodische Zahlungen'!$H5)=0,F$1&gt;='Periodische Zahlungen'!$I5,F$1&lt;='Periodische Zahlungen'!$F5),'Periodische Zahlungen'!$D5,0),"")</f>
        <v>200</v>
      </c>
      <c r="G9" s="32">
        <f ca="1">IFERROR(IF(AND(MOD(MONTH(G$1)+12-MONTH('Periodische Zahlungen'!$I5),'Periodische Zahlungen'!$H5)=0,G$1&gt;='Periodische Zahlungen'!$I5,G$1&lt;='Periodische Zahlungen'!$F5),'Periodische Zahlungen'!$D5,0),"")</f>
        <v>200</v>
      </c>
      <c r="H9" s="32">
        <f ca="1">IFERROR(IF(AND(MOD(MONTH(H$1)+12-MONTH('Periodische Zahlungen'!$I5),'Periodische Zahlungen'!$H5)=0,H$1&gt;='Periodische Zahlungen'!$I5,H$1&lt;='Periodische Zahlungen'!$F5),'Periodische Zahlungen'!$D5,0),"")</f>
        <v>200</v>
      </c>
      <c r="I9" s="32">
        <f ca="1">IFERROR(IF(AND(MOD(MONTH(I$1)+12-MONTH('Periodische Zahlungen'!$I5),'Periodische Zahlungen'!$H5)=0,I$1&gt;='Periodische Zahlungen'!$I5,I$1&lt;='Periodische Zahlungen'!$F5),'Periodische Zahlungen'!$D5,0),"")</f>
        <v>200</v>
      </c>
      <c r="J9" s="32">
        <f ca="1">IFERROR(IF(AND(MOD(MONTH(J$1)+12-MONTH('Periodische Zahlungen'!$I5),'Periodische Zahlungen'!$H5)=0,J$1&gt;='Periodische Zahlungen'!$I5,J$1&lt;='Periodische Zahlungen'!$F5),'Periodische Zahlungen'!$D5,0),"")</f>
        <v>200</v>
      </c>
      <c r="K9" s="32">
        <f ca="1">IFERROR(IF(AND(MOD(MONTH(K$1)+12-MONTH('Periodische Zahlungen'!$I5),'Periodische Zahlungen'!$H5)=0,K$1&gt;='Periodische Zahlungen'!$I5,K$1&lt;='Periodische Zahlungen'!$F5),'Periodische Zahlungen'!$D5,0),"")</f>
        <v>200</v>
      </c>
      <c r="L9" s="32">
        <f ca="1">IFERROR(IF(AND(MOD(MONTH(L$1)+12-MONTH('Periodische Zahlungen'!$I5),'Periodische Zahlungen'!$H5)=0,L$1&gt;='Periodische Zahlungen'!$I5,L$1&lt;='Periodische Zahlungen'!$F5),'Periodische Zahlungen'!$D5,0),"")</f>
        <v>200</v>
      </c>
      <c r="M9" s="32">
        <f ca="1">IFERROR(IF(AND(MOD(MONTH(M$1)+12-MONTH('Periodische Zahlungen'!$I5),'Periodische Zahlungen'!$H5)=0,M$1&gt;='Periodische Zahlungen'!$I5,M$1&lt;='Periodische Zahlungen'!$F5),'Periodische Zahlungen'!$D5,0),"")</f>
        <v>200</v>
      </c>
      <c r="N9" s="32">
        <f ca="1">IFERROR(IF(AND(MOD(MONTH(N$1)+12-MONTH('Periodische Zahlungen'!$I5),'Periodische Zahlungen'!$H5)=0,N$1&gt;='Periodische Zahlungen'!$I5,N$1&lt;='Periodische Zahlungen'!$F5),'Periodische Zahlungen'!$D5,0),"")</f>
        <v>200</v>
      </c>
      <c r="O9" s="32">
        <f ca="1">IFERROR(IF(AND(MOD(MONTH(O$1)+12-MONTH('Periodische Zahlungen'!$I5),'Periodische Zahlungen'!$H5)=0,O$1&gt;='Periodische Zahlungen'!$I5,O$1&lt;='Periodische Zahlungen'!$F5),'Periodische Zahlungen'!$D5,0),"")</f>
        <v>200</v>
      </c>
      <c r="P9" s="32">
        <f ca="1">IFERROR(IF(AND(MOD(MONTH(P$1)+12-MONTH('Periodische Zahlungen'!$I5),'Periodische Zahlungen'!$H5)=0,P$1&gt;='Periodische Zahlungen'!$I5,P$1&lt;='Periodische Zahlungen'!$F5),'Periodische Zahlungen'!$D5,0),"")</f>
        <v>200</v>
      </c>
      <c r="Q9" s="32">
        <f ca="1">IFERROR(IF(AND(MOD(MONTH(Q$1)+12-MONTH('Periodische Zahlungen'!$I5),'Periodische Zahlungen'!$H5)=0,Q$1&gt;='Periodische Zahlungen'!$I5,Q$1&lt;='Periodische Zahlungen'!$F5),'Periodische Zahlungen'!$D5,0),"")</f>
        <v>200</v>
      </c>
      <c r="R9" s="32">
        <f ca="1">IFERROR(IF(AND(MOD(MONTH(R$1)+12-MONTH('Periodische Zahlungen'!$I5),'Periodische Zahlungen'!$H5)=0,R$1&gt;='Periodische Zahlungen'!$I5,R$1&lt;='Periodische Zahlungen'!$F5),'Periodische Zahlungen'!$D5,0),"")</f>
        <v>200</v>
      </c>
      <c r="S9" s="32">
        <f ca="1">IFERROR(IF(AND(MOD(MONTH(S$1)+12-MONTH('Periodische Zahlungen'!$I5),'Periodische Zahlungen'!$H5)=0,S$1&gt;='Periodische Zahlungen'!$I5,S$1&lt;='Periodische Zahlungen'!$F5),'Periodische Zahlungen'!$D5,0),"")</f>
        <v>200</v>
      </c>
      <c r="T9" s="32">
        <f ca="1">IFERROR(IF(AND(MOD(MONTH(T$1)+12-MONTH('Periodische Zahlungen'!$I5),'Periodische Zahlungen'!$H5)=0,T$1&gt;='Periodische Zahlungen'!$I5,T$1&lt;='Periodische Zahlungen'!$F5),'Periodische Zahlungen'!$D5,0),"")</f>
        <v>200</v>
      </c>
      <c r="U9" s="32">
        <f ca="1">IFERROR(IF(AND(MOD(MONTH(U$1)+12-MONTH('Periodische Zahlungen'!$I5),'Periodische Zahlungen'!$H5)=0,U$1&gt;='Periodische Zahlungen'!$I5,U$1&lt;='Periodische Zahlungen'!$F5),'Periodische Zahlungen'!$D5,0),"")</f>
        <v>200</v>
      </c>
      <c r="V9" s="32">
        <f ca="1">IFERROR(IF(AND(MOD(MONTH(V$1)+12-MONTH('Periodische Zahlungen'!$I5),'Periodische Zahlungen'!$H5)=0,V$1&gt;='Periodische Zahlungen'!$I5,V$1&lt;='Periodische Zahlungen'!$F5),'Periodische Zahlungen'!$D5,0),"")</f>
        <v>200</v>
      </c>
      <c r="W9" s="32">
        <f ca="1">IFERROR(IF(AND(MOD(MONTH(W$1)+12-MONTH('Periodische Zahlungen'!$I5),'Periodische Zahlungen'!$H5)=0,W$1&gt;='Periodische Zahlungen'!$I5,W$1&lt;='Periodische Zahlungen'!$F5),'Periodische Zahlungen'!$D5,0),"")</f>
        <v>200</v>
      </c>
      <c r="X9" s="32">
        <f ca="1">IFERROR(IF(AND(MOD(MONTH(X$1)+12-MONTH('Periodische Zahlungen'!$I5),'Periodische Zahlungen'!$H5)=0,X$1&gt;='Periodische Zahlungen'!$I5,X$1&lt;='Periodische Zahlungen'!$F5),'Periodische Zahlungen'!$D5,0),"")</f>
        <v>200</v>
      </c>
      <c r="Y9" s="32">
        <f ca="1">IFERROR(IF(AND(MOD(MONTH(Y$1)+12-MONTH('Periodische Zahlungen'!$I5),'Periodische Zahlungen'!$H5)=0,Y$1&gt;='Periodische Zahlungen'!$I5,Y$1&lt;='Periodische Zahlungen'!$F5),'Periodische Zahlungen'!$D5,0),"")</f>
        <v>200</v>
      </c>
      <c r="Z9" s="27">
        <f t="shared" ca="1" si="3"/>
        <v>4600</v>
      </c>
      <c r="AA9" s="27">
        <f t="shared" ca="1" si="4"/>
        <v>191.66666666666666</v>
      </c>
    </row>
    <row r="10" spans="1:27" s="3" customFormat="1" ht="14">
      <c r="A10" s="31" t="str">
        <f>IF('Periodische Zahlungen'!A6&lt;&gt;"",'Periodische Zahlungen'!A6&amp;" ("&amp;'Periodische Zahlungen'!C6&amp;" "&amp;TEXT('Periodische Zahlungen'!D6,"0.00")&amp;" ab "&amp;TEXT('Periodische Zahlungen'!E6,"MMM/JJJJ")&amp;")","")</f>
        <v>Gehälter - Nettozahlungen (Monatlich 47300.00 ab Apr/2020)</v>
      </c>
      <c r="B10" s="32">
        <f ca="1">IFERROR(IF(AND(MOD(MONTH(B$1)+12-MONTH('Periodische Zahlungen'!$I6),'Periodische Zahlungen'!$H6)=0,B$1&gt;='Periodische Zahlungen'!$I6,B$1&lt;='Periodische Zahlungen'!$F6),'Periodische Zahlungen'!$D6,0),"")</f>
        <v>47300</v>
      </c>
      <c r="C10" s="32">
        <f ca="1">IFERROR(IF(AND(MOD(MONTH(C$1)+12-MONTH('Periodische Zahlungen'!$I6),'Periodische Zahlungen'!$H6)=0,C$1&gt;='Periodische Zahlungen'!$I6,C$1&lt;='Periodische Zahlungen'!$F6),'Periodische Zahlungen'!$D6,0),"")</f>
        <v>47300</v>
      </c>
      <c r="D10" s="32">
        <f ca="1">IFERROR(IF(AND(MOD(MONTH(D$1)+12-MONTH('Periodische Zahlungen'!$I6),'Periodische Zahlungen'!$H6)=0,D$1&gt;='Periodische Zahlungen'!$I6,D$1&lt;='Periodische Zahlungen'!$F6),'Periodische Zahlungen'!$D6,0),"")</f>
        <v>47300</v>
      </c>
      <c r="E10" s="32">
        <f ca="1">IFERROR(IF(AND(MOD(MONTH(E$1)+12-MONTH('Periodische Zahlungen'!$I6),'Periodische Zahlungen'!$H6)=0,E$1&gt;='Periodische Zahlungen'!$I6,E$1&lt;='Periodische Zahlungen'!$F6),'Periodische Zahlungen'!$D6,0),"")</f>
        <v>47300</v>
      </c>
      <c r="F10" s="32">
        <f ca="1">IFERROR(IF(AND(MOD(MONTH(F$1)+12-MONTH('Periodische Zahlungen'!$I6),'Periodische Zahlungen'!$H6)=0,F$1&gt;='Periodische Zahlungen'!$I6,F$1&lt;='Periodische Zahlungen'!$F6),'Periodische Zahlungen'!$D6,0),"")</f>
        <v>47300</v>
      </c>
      <c r="G10" s="32">
        <f ca="1">IFERROR(IF(AND(MOD(MONTH(G$1)+12-MONTH('Periodische Zahlungen'!$I6),'Periodische Zahlungen'!$H6)=0,G$1&gt;='Periodische Zahlungen'!$I6,G$1&lt;='Periodische Zahlungen'!$F6),'Periodische Zahlungen'!$D6,0),"")</f>
        <v>47300</v>
      </c>
      <c r="H10" s="32">
        <f ca="1">IFERROR(IF(AND(MOD(MONTH(H$1)+12-MONTH('Periodische Zahlungen'!$I6),'Periodische Zahlungen'!$H6)=0,H$1&gt;='Periodische Zahlungen'!$I6,H$1&lt;='Periodische Zahlungen'!$F6),'Periodische Zahlungen'!$D6,0),"")</f>
        <v>47300</v>
      </c>
      <c r="I10" s="32">
        <f ca="1">IFERROR(IF(AND(MOD(MONTH(I$1)+12-MONTH('Periodische Zahlungen'!$I6),'Periodische Zahlungen'!$H6)=0,I$1&gt;='Periodische Zahlungen'!$I6,I$1&lt;='Periodische Zahlungen'!$F6),'Periodische Zahlungen'!$D6,0),"")</f>
        <v>47300</v>
      </c>
      <c r="J10" s="32">
        <f ca="1">IFERROR(IF(AND(MOD(MONTH(J$1)+12-MONTH('Periodische Zahlungen'!$I6),'Periodische Zahlungen'!$H6)=0,J$1&gt;='Periodische Zahlungen'!$I6,J$1&lt;='Periodische Zahlungen'!$F6),'Periodische Zahlungen'!$D6,0),"")</f>
        <v>47300</v>
      </c>
      <c r="K10" s="32">
        <f ca="1">IFERROR(IF(AND(MOD(MONTH(K$1)+12-MONTH('Periodische Zahlungen'!$I6),'Periodische Zahlungen'!$H6)=0,K$1&gt;='Periodische Zahlungen'!$I6,K$1&lt;='Periodische Zahlungen'!$F6),'Periodische Zahlungen'!$D6,0),"")</f>
        <v>47300</v>
      </c>
      <c r="L10" s="32">
        <f ca="1">IFERROR(IF(AND(MOD(MONTH(L$1)+12-MONTH('Periodische Zahlungen'!$I6),'Periodische Zahlungen'!$H6)=0,L$1&gt;='Periodische Zahlungen'!$I6,L$1&lt;='Periodische Zahlungen'!$F6),'Periodische Zahlungen'!$D6,0),"")</f>
        <v>47300</v>
      </c>
      <c r="M10" s="32">
        <f ca="1">IFERROR(IF(AND(MOD(MONTH(M$1)+12-MONTH('Periodische Zahlungen'!$I6),'Periodische Zahlungen'!$H6)=0,M$1&gt;='Periodische Zahlungen'!$I6,M$1&lt;='Periodische Zahlungen'!$F6),'Periodische Zahlungen'!$D6,0),"")</f>
        <v>47300</v>
      </c>
      <c r="N10" s="32">
        <f ca="1">IFERROR(IF(AND(MOD(MONTH(N$1)+12-MONTH('Periodische Zahlungen'!$I6),'Periodische Zahlungen'!$H6)=0,N$1&gt;='Periodische Zahlungen'!$I6,N$1&lt;='Periodische Zahlungen'!$F6),'Periodische Zahlungen'!$D6,0),"")</f>
        <v>47300</v>
      </c>
      <c r="O10" s="32">
        <f ca="1">IFERROR(IF(AND(MOD(MONTH(O$1)+12-MONTH('Periodische Zahlungen'!$I6),'Periodische Zahlungen'!$H6)=0,O$1&gt;='Periodische Zahlungen'!$I6,O$1&lt;='Periodische Zahlungen'!$F6),'Periodische Zahlungen'!$D6,0),"")</f>
        <v>47300</v>
      </c>
      <c r="P10" s="32">
        <f ca="1">IFERROR(IF(AND(MOD(MONTH(P$1)+12-MONTH('Periodische Zahlungen'!$I6),'Periodische Zahlungen'!$H6)=0,P$1&gt;='Periodische Zahlungen'!$I6,P$1&lt;='Periodische Zahlungen'!$F6),'Periodische Zahlungen'!$D6,0),"")</f>
        <v>47300</v>
      </c>
      <c r="Q10" s="32">
        <f ca="1">IFERROR(IF(AND(MOD(MONTH(Q$1)+12-MONTH('Periodische Zahlungen'!$I6),'Periodische Zahlungen'!$H6)=0,Q$1&gt;='Periodische Zahlungen'!$I6,Q$1&lt;='Periodische Zahlungen'!$F6),'Periodische Zahlungen'!$D6,0),"")</f>
        <v>47300</v>
      </c>
      <c r="R10" s="32">
        <f ca="1">IFERROR(IF(AND(MOD(MONTH(R$1)+12-MONTH('Periodische Zahlungen'!$I6),'Periodische Zahlungen'!$H6)=0,R$1&gt;='Periodische Zahlungen'!$I6,R$1&lt;='Periodische Zahlungen'!$F6),'Periodische Zahlungen'!$D6,0),"")</f>
        <v>47300</v>
      </c>
      <c r="S10" s="32">
        <f ca="1">IFERROR(IF(AND(MOD(MONTH(S$1)+12-MONTH('Periodische Zahlungen'!$I6),'Periodische Zahlungen'!$H6)=0,S$1&gt;='Periodische Zahlungen'!$I6,S$1&lt;='Periodische Zahlungen'!$F6),'Periodische Zahlungen'!$D6,0),"")</f>
        <v>47300</v>
      </c>
      <c r="T10" s="32">
        <f ca="1">IFERROR(IF(AND(MOD(MONTH(T$1)+12-MONTH('Periodische Zahlungen'!$I6),'Periodische Zahlungen'!$H6)=0,T$1&gt;='Periodische Zahlungen'!$I6,T$1&lt;='Periodische Zahlungen'!$F6),'Periodische Zahlungen'!$D6,0),"")</f>
        <v>47300</v>
      </c>
      <c r="U10" s="32">
        <f ca="1">IFERROR(IF(AND(MOD(MONTH(U$1)+12-MONTH('Periodische Zahlungen'!$I6),'Periodische Zahlungen'!$H6)=0,U$1&gt;='Periodische Zahlungen'!$I6,U$1&lt;='Periodische Zahlungen'!$F6),'Periodische Zahlungen'!$D6,0),"")</f>
        <v>47300</v>
      </c>
      <c r="V10" s="32">
        <f ca="1">IFERROR(IF(AND(MOD(MONTH(V$1)+12-MONTH('Periodische Zahlungen'!$I6),'Periodische Zahlungen'!$H6)=0,V$1&gt;='Periodische Zahlungen'!$I6,V$1&lt;='Periodische Zahlungen'!$F6),'Periodische Zahlungen'!$D6,0),"")</f>
        <v>47300</v>
      </c>
      <c r="W10" s="32">
        <f ca="1">IFERROR(IF(AND(MOD(MONTH(W$1)+12-MONTH('Periodische Zahlungen'!$I6),'Periodische Zahlungen'!$H6)=0,W$1&gt;='Periodische Zahlungen'!$I6,W$1&lt;='Periodische Zahlungen'!$F6),'Periodische Zahlungen'!$D6,0),"")</f>
        <v>47300</v>
      </c>
      <c r="X10" s="32">
        <f ca="1">IFERROR(IF(AND(MOD(MONTH(X$1)+12-MONTH('Periodische Zahlungen'!$I6),'Periodische Zahlungen'!$H6)=0,X$1&gt;='Periodische Zahlungen'!$I6,X$1&lt;='Periodische Zahlungen'!$F6),'Periodische Zahlungen'!$D6,0),"")</f>
        <v>47300</v>
      </c>
      <c r="Y10" s="32">
        <f ca="1">IFERROR(IF(AND(MOD(MONTH(Y$1)+12-MONTH('Periodische Zahlungen'!$I6),'Periodische Zahlungen'!$H6)=0,Y$1&gt;='Periodische Zahlungen'!$I6,Y$1&lt;='Periodische Zahlungen'!$F6),'Periodische Zahlungen'!$D6,0),"")</f>
        <v>47300</v>
      </c>
      <c r="Z10" s="27">
        <f t="shared" ca="1" si="3"/>
        <v>1135200</v>
      </c>
      <c r="AA10" s="27">
        <f t="shared" ca="1" si="4"/>
        <v>47300</v>
      </c>
    </row>
    <row r="11" spans="1:27" s="3" customFormat="1" ht="14">
      <c r="A11" s="31" t="str">
        <f>IF('Periodische Zahlungen'!A7&lt;&gt;"",'Periodische Zahlungen'!A7&amp;" ("&amp;'Periodische Zahlungen'!C7&amp;" "&amp;TEXT('Periodische Zahlungen'!D7,"0.00")&amp;" ab "&amp;TEXT('Periodische Zahlungen'!E7,"MMM/JJJJ")&amp;")","")</f>
        <v>Gehälter - Sozialabgaben (Monatlich 12000.00 ab Jun/2020)</v>
      </c>
      <c r="B11" s="32">
        <f ca="1">IFERROR(IF(AND(MOD(MONTH(B$1)+12-MONTH('Periodische Zahlungen'!$I7),'Periodische Zahlungen'!$H7)=0,B$1&gt;='Periodische Zahlungen'!$I7,B$1&lt;='Periodische Zahlungen'!$F7),'Periodische Zahlungen'!$D7,0),"")</f>
        <v>0</v>
      </c>
      <c r="C11" s="32">
        <f ca="1">IFERROR(IF(AND(MOD(MONTH(C$1)+12-MONTH('Periodische Zahlungen'!$I7),'Periodische Zahlungen'!$H7)=0,C$1&gt;='Periodische Zahlungen'!$I7,C$1&lt;='Periodische Zahlungen'!$F7),'Periodische Zahlungen'!$D7,0),"")</f>
        <v>12000</v>
      </c>
      <c r="D11" s="32">
        <f ca="1">IFERROR(IF(AND(MOD(MONTH(D$1)+12-MONTH('Periodische Zahlungen'!$I7),'Periodische Zahlungen'!$H7)=0,D$1&gt;='Periodische Zahlungen'!$I7,D$1&lt;='Periodische Zahlungen'!$F7),'Periodische Zahlungen'!$D7,0),"")</f>
        <v>12000</v>
      </c>
      <c r="E11" s="32">
        <f ca="1">IFERROR(IF(AND(MOD(MONTH(E$1)+12-MONTH('Periodische Zahlungen'!$I7),'Periodische Zahlungen'!$H7)=0,E$1&gt;='Periodische Zahlungen'!$I7,E$1&lt;='Periodische Zahlungen'!$F7),'Periodische Zahlungen'!$D7,0),"")</f>
        <v>12000</v>
      </c>
      <c r="F11" s="32">
        <f ca="1">IFERROR(IF(AND(MOD(MONTH(F$1)+12-MONTH('Periodische Zahlungen'!$I7),'Periodische Zahlungen'!$H7)=0,F$1&gt;='Periodische Zahlungen'!$I7,F$1&lt;='Periodische Zahlungen'!$F7),'Periodische Zahlungen'!$D7,0),"")</f>
        <v>12000</v>
      </c>
      <c r="G11" s="32">
        <f ca="1">IFERROR(IF(AND(MOD(MONTH(G$1)+12-MONTH('Periodische Zahlungen'!$I7),'Periodische Zahlungen'!$H7)=0,G$1&gt;='Periodische Zahlungen'!$I7,G$1&lt;='Periodische Zahlungen'!$F7),'Periodische Zahlungen'!$D7,0),"")</f>
        <v>12000</v>
      </c>
      <c r="H11" s="32">
        <f ca="1">IFERROR(IF(AND(MOD(MONTH(H$1)+12-MONTH('Periodische Zahlungen'!$I7),'Periodische Zahlungen'!$H7)=0,H$1&gt;='Periodische Zahlungen'!$I7,H$1&lt;='Periodische Zahlungen'!$F7),'Periodische Zahlungen'!$D7,0),"")</f>
        <v>12000</v>
      </c>
      <c r="I11" s="32">
        <f ca="1">IFERROR(IF(AND(MOD(MONTH(I$1)+12-MONTH('Periodische Zahlungen'!$I7),'Periodische Zahlungen'!$H7)=0,I$1&gt;='Periodische Zahlungen'!$I7,I$1&lt;='Periodische Zahlungen'!$F7),'Periodische Zahlungen'!$D7,0),"")</f>
        <v>12000</v>
      </c>
      <c r="J11" s="32">
        <f ca="1">IFERROR(IF(AND(MOD(MONTH(J$1)+12-MONTH('Periodische Zahlungen'!$I7),'Periodische Zahlungen'!$H7)=0,J$1&gt;='Periodische Zahlungen'!$I7,J$1&lt;='Periodische Zahlungen'!$F7),'Periodische Zahlungen'!$D7,0),"")</f>
        <v>12000</v>
      </c>
      <c r="K11" s="32">
        <f ca="1">IFERROR(IF(AND(MOD(MONTH(K$1)+12-MONTH('Periodische Zahlungen'!$I7),'Periodische Zahlungen'!$H7)=0,K$1&gt;='Periodische Zahlungen'!$I7,K$1&lt;='Periodische Zahlungen'!$F7),'Periodische Zahlungen'!$D7,0),"")</f>
        <v>12000</v>
      </c>
      <c r="L11" s="32">
        <f ca="1">IFERROR(IF(AND(MOD(MONTH(L$1)+12-MONTH('Periodische Zahlungen'!$I7),'Periodische Zahlungen'!$H7)=0,L$1&gt;='Periodische Zahlungen'!$I7,L$1&lt;='Periodische Zahlungen'!$F7),'Periodische Zahlungen'!$D7,0),"")</f>
        <v>12000</v>
      </c>
      <c r="M11" s="32">
        <f ca="1">IFERROR(IF(AND(MOD(MONTH(M$1)+12-MONTH('Periodische Zahlungen'!$I7),'Periodische Zahlungen'!$H7)=0,M$1&gt;='Periodische Zahlungen'!$I7,M$1&lt;='Periodische Zahlungen'!$F7),'Periodische Zahlungen'!$D7,0),"")</f>
        <v>12000</v>
      </c>
      <c r="N11" s="32">
        <f ca="1">IFERROR(IF(AND(MOD(MONTH(N$1)+12-MONTH('Periodische Zahlungen'!$I7),'Periodische Zahlungen'!$H7)=0,N$1&gt;='Periodische Zahlungen'!$I7,N$1&lt;='Periodische Zahlungen'!$F7),'Periodische Zahlungen'!$D7,0),"")</f>
        <v>12000</v>
      </c>
      <c r="O11" s="32">
        <f ca="1">IFERROR(IF(AND(MOD(MONTH(O$1)+12-MONTH('Periodische Zahlungen'!$I7),'Periodische Zahlungen'!$H7)=0,O$1&gt;='Periodische Zahlungen'!$I7,O$1&lt;='Periodische Zahlungen'!$F7),'Periodische Zahlungen'!$D7,0),"")</f>
        <v>12000</v>
      </c>
      <c r="P11" s="32">
        <f ca="1">IFERROR(IF(AND(MOD(MONTH(P$1)+12-MONTH('Periodische Zahlungen'!$I7),'Periodische Zahlungen'!$H7)=0,P$1&gt;='Periodische Zahlungen'!$I7,P$1&lt;='Periodische Zahlungen'!$F7),'Periodische Zahlungen'!$D7,0),"")</f>
        <v>12000</v>
      </c>
      <c r="Q11" s="32">
        <f ca="1">IFERROR(IF(AND(MOD(MONTH(Q$1)+12-MONTH('Periodische Zahlungen'!$I7),'Periodische Zahlungen'!$H7)=0,Q$1&gt;='Periodische Zahlungen'!$I7,Q$1&lt;='Periodische Zahlungen'!$F7),'Periodische Zahlungen'!$D7,0),"")</f>
        <v>12000</v>
      </c>
      <c r="R11" s="32">
        <f ca="1">IFERROR(IF(AND(MOD(MONTH(R$1)+12-MONTH('Periodische Zahlungen'!$I7),'Periodische Zahlungen'!$H7)=0,R$1&gt;='Periodische Zahlungen'!$I7,R$1&lt;='Periodische Zahlungen'!$F7),'Periodische Zahlungen'!$D7,0),"")</f>
        <v>12000</v>
      </c>
      <c r="S11" s="32">
        <f ca="1">IFERROR(IF(AND(MOD(MONTH(S$1)+12-MONTH('Periodische Zahlungen'!$I7),'Periodische Zahlungen'!$H7)=0,S$1&gt;='Periodische Zahlungen'!$I7,S$1&lt;='Periodische Zahlungen'!$F7),'Periodische Zahlungen'!$D7,0),"")</f>
        <v>12000</v>
      </c>
      <c r="T11" s="32">
        <f ca="1">IFERROR(IF(AND(MOD(MONTH(T$1)+12-MONTH('Periodische Zahlungen'!$I7),'Periodische Zahlungen'!$H7)=0,T$1&gt;='Periodische Zahlungen'!$I7,T$1&lt;='Periodische Zahlungen'!$F7),'Periodische Zahlungen'!$D7,0),"")</f>
        <v>12000</v>
      </c>
      <c r="U11" s="32">
        <f ca="1">IFERROR(IF(AND(MOD(MONTH(U$1)+12-MONTH('Periodische Zahlungen'!$I7),'Periodische Zahlungen'!$H7)=0,U$1&gt;='Periodische Zahlungen'!$I7,U$1&lt;='Periodische Zahlungen'!$F7),'Periodische Zahlungen'!$D7,0),"")</f>
        <v>12000</v>
      </c>
      <c r="V11" s="32">
        <f ca="1">IFERROR(IF(AND(MOD(MONTH(V$1)+12-MONTH('Periodische Zahlungen'!$I7),'Periodische Zahlungen'!$H7)=0,V$1&gt;='Periodische Zahlungen'!$I7,V$1&lt;='Periodische Zahlungen'!$F7),'Periodische Zahlungen'!$D7,0),"")</f>
        <v>12000</v>
      </c>
      <c r="W11" s="32">
        <f ca="1">IFERROR(IF(AND(MOD(MONTH(W$1)+12-MONTH('Periodische Zahlungen'!$I7),'Periodische Zahlungen'!$H7)=0,W$1&gt;='Periodische Zahlungen'!$I7,W$1&lt;='Periodische Zahlungen'!$F7),'Periodische Zahlungen'!$D7,0),"")</f>
        <v>12000</v>
      </c>
      <c r="X11" s="32">
        <f ca="1">IFERROR(IF(AND(MOD(MONTH(X$1)+12-MONTH('Periodische Zahlungen'!$I7),'Periodische Zahlungen'!$H7)=0,X$1&gt;='Periodische Zahlungen'!$I7,X$1&lt;='Periodische Zahlungen'!$F7),'Periodische Zahlungen'!$D7,0),"")</f>
        <v>12000</v>
      </c>
      <c r="Y11" s="32">
        <f ca="1">IFERROR(IF(AND(MOD(MONTH(Y$1)+12-MONTH('Periodische Zahlungen'!$I7),'Periodische Zahlungen'!$H7)=0,Y$1&gt;='Periodische Zahlungen'!$I7,Y$1&lt;='Periodische Zahlungen'!$F7),'Periodische Zahlungen'!$D7,0),"")</f>
        <v>12000</v>
      </c>
      <c r="Z11" s="27">
        <f t="shared" ca="1" si="3"/>
        <v>276000</v>
      </c>
      <c r="AA11" s="27">
        <f t="shared" ca="1" si="4"/>
        <v>11500</v>
      </c>
    </row>
    <row r="12" spans="1:27" s="3" customFormat="1" ht="14">
      <c r="A12" s="31" t="str">
        <f>IF('Periodische Zahlungen'!A8&lt;&gt;"",'Periodische Zahlungen'!A8&amp;" ("&amp;'Periodische Zahlungen'!C8&amp;" "&amp;TEXT('Periodische Zahlungen'!D8,"0.00")&amp;" ab "&amp;TEXT('Periodische Zahlungen'!E8,"MMM/JJJJ")&amp;")","")</f>
        <v>Miete (Monatlich 400.00 ab Mär/2020)</v>
      </c>
      <c r="B12" s="32">
        <f ca="1">IFERROR(IF(AND(MOD(MONTH(B$1)+12-MONTH('Periodische Zahlungen'!$I8),'Periodische Zahlungen'!$H8)=0,B$1&gt;='Periodische Zahlungen'!$I8,B$1&lt;='Periodische Zahlungen'!$F8),'Periodische Zahlungen'!$D8,0),"")</f>
        <v>400</v>
      </c>
      <c r="C12" s="32">
        <f ca="1">IFERROR(IF(AND(MOD(MONTH(C$1)+12-MONTH('Periodische Zahlungen'!$I8),'Periodische Zahlungen'!$H8)=0,C$1&gt;='Periodische Zahlungen'!$I8,C$1&lt;='Periodische Zahlungen'!$F8),'Periodische Zahlungen'!$D8,0),"")</f>
        <v>400</v>
      </c>
      <c r="D12" s="32">
        <f ca="1">IFERROR(IF(AND(MOD(MONTH(D$1)+12-MONTH('Periodische Zahlungen'!$I8),'Periodische Zahlungen'!$H8)=0,D$1&gt;='Periodische Zahlungen'!$I8,D$1&lt;='Periodische Zahlungen'!$F8),'Periodische Zahlungen'!$D8,0),"")</f>
        <v>400</v>
      </c>
      <c r="E12" s="32">
        <f ca="1">IFERROR(IF(AND(MOD(MONTH(E$1)+12-MONTH('Periodische Zahlungen'!$I8),'Periodische Zahlungen'!$H8)=0,E$1&gt;='Periodische Zahlungen'!$I8,E$1&lt;='Periodische Zahlungen'!$F8),'Periodische Zahlungen'!$D8,0),"")</f>
        <v>400</v>
      </c>
      <c r="F12" s="32">
        <f ca="1">IFERROR(IF(AND(MOD(MONTH(F$1)+12-MONTH('Periodische Zahlungen'!$I8),'Periodische Zahlungen'!$H8)=0,F$1&gt;='Periodische Zahlungen'!$I8,F$1&lt;='Periodische Zahlungen'!$F8),'Periodische Zahlungen'!$D8,0),"")</f>
        <v>400</v>
      </c>
      <c r="G12" s="32">
        <f ca="1">IFERROR(IF(AND(MOD(MONTH(G$1)+12-MONTH('Periodische Zahlungen'!$I8),'Periodische Zahlungen'!$H8)=0,G$1&gt;='Periodische Zahlungen'!$I8,G$1&lt;='Periodische Zahlungen'!$F8),'Periodische Zahlungen'!$D8,0),"")</f>
        <v>400</v>
      </c>
      <c r="H12" s="32">
        <f ca="1">IFERROR(IF(AND(MOD(MONTH(H$1)+12-MONTH('Periodische Zahlungen'!$I8),'Periodische Zahlungen'!$H8)=0,H$1&gt;='Periodische Zahlungen'!$I8,H$1&lt;='Periodische Zahlungen'!$F8),'Periodische Zahlungen'!$D8,0),"")</f>
        <v>400</v>
      </c>
      <c r="I12" s="32">
        <f ca="1">IFERROR(IF(AND(MOD(MONTH(I$1)+12-MONTH('Periodische Zahlungen'!$I8),'Periodische Zahlungen'!$H8)=0,I$1&gt;='Periodische Zahlungen'!$I8,I$1&lt;='Periodische Zahlungen'!$F8),'Periodische Zahlungen'!$D8,0),"")</f>
        <v>400</v>
      </c>
      <c r="J12" s="32">
        <f ca="1">IFERROR(IF(AND(MOD(MONTH(J$1)+12-MONTH('Periodische Zahlungen'!$I8),'Periodische Zahlungen'!$H8)=0,J$1&gt;='Periodische Zahlungen'!$I8,J$1&lt;='Periodische Zahlungen'!$F8),'Periodische Zahlungen'!$D8,0),"")</f>
        <v>400</v>
      </c>
      <c r="K12" s="32">
        <f ca="1">IFERROR(IF(AND(MOD(MONTH(K$1)+12-MONTH('Periodische Zahlungen'!$I8),'Periodische Zahlungen'!$H8)=0,K$1&gt;='Periodische Zahlungen'!$I8,K$1&lt;='Periodische Zahlungen'!$F8),'Periodische Zahlungen'!$D8,0),"")</f>
        <v>400</v>
      </c>
      <c r="L12" s="32">
        <f ca="1">IFERROR(IF(AND(MOD(MONTH(L$1)+12-MONTH('Periodische Zahlungen'!$I8),'Periodische Zahlungen'!$H8)=0,L$1&gt;='Periodische Zahlungen'!$I8,L$1&lt;='Periodische Zahlungen'!$F8),'Periodische Zahlungen'!$D8,0),"")</f>
        <v>400</v>
      </c>
      <c r="M12" s="32">
        <f ca="1">IFERROR(IF(AND(MOD(MONTH(M$1)+12-MONTH('Periodische Zahlungen'!$I8),'Periodische Zahlungen'!$H8)=0,M$1&gt;='Periodische Zahlungen'!$I8,M$1&lt;='Periodische Zahlungen'!$F8),'Periodische Zahlungen'!$D8,0),"")</f>
        <v>400</v>
      </c>
      <c r="N12" s="32">
        <f ca="1">IFERROR(IF(AND(MOD(MONTH(N$1)+12-MONTH('Periodische Zahlungen'!$I8),'Periodische Zahlungen'!$H8)=0,N$1&gt;='Periodische Zahlungen'!$I8,N$1&lt;='Periodische Zahlungen'!$F8),'Periodische Zahlungen'!$D8,0),"")</f>
        <v>400</v>
      </c>
      <c r="O12" s="32">
        <f ca="1">IFERROR(IF(AND(MOD(MONTH(O$1)+12-MONTH('Periodische Zahlungen'!$I8),'Periodische Zahlungen'!$H8)=0,O$1&gt;='Periodische Zahlungen'!$I8,O$1&lt;='Periodische Zahlungen'!$F8),'Periodische Zahlungen'!$D8,0),"")</f>
        <v>400</v>
      </c>
      <c r="P12" s="32">
        <f ca="1">IFERROR(IF(AND(MOD(MONTH(P$1)+12-MONTH('Periodische Zahlungen'!$I8),'Periodische Zahlungen'!$H8)=0,P$1&gt;='Periodische Zahlungen'!$I8,P$1&lt;='Periodische Zahlungen'!$F8),'Periodische Zahlungen'!$D8,0),"")</f>
        <v>400</v>
      </c>
      <c r="Q12" s="32">
        <f ca="1">IFERROR(IF(AND(MOD(MONTH(Q$1)+12-MONTH('Periodische Zahlungen'!$I8),'Periodische Zahlungen'!$H8)=0,Q$1&gt;='Periodische Zahlungen'!$I8,Q$1&lt;='Periodische Zahlungen'!$F8),'Periodische Zahlungen'!$D8,0),"")</f>
        <v>400</v>
      </c>
      <c r="R12" s="32">
        <f ca="1">IFERROR(IF(AND(MOD(MONTH(R$1)+12-MONTH('Periodische Zahlungen'!$I8),'Periodische Zahlungen'!$H8)=0,R$1&gt;='Periodische Zahlungen'!$I8,R$1&lt;='Periodische Zahlungen'!$F8),'Periodische Zahlungen'!$D8,0),"")</f>
        <v>400</v>
      </c>
      <c r="S12" s="32">
        <f ca="1">IFERROR(IF(AND(MOD(MONTH(S$1)+12-MONTH('Periodische Zahlungen'!$I8),'Periodische Zahlungen'!$H8)=0,S$1&gt;='Periodische Zahlungen'!$I8,S$1&lt;='Periodische Zahlungen'!$F8),'Periodische Zahlungen'!$D8,0),"")</f>
        <v>400</v>
      </c>
      <c r="T12" s="32">
        <f ca="1">IFERROR(IF(AND(MOD(MONTH(T$1)+12-MONTH('Periodische Zahlungen'!$I8),'Periodische Zahlungen'!$H8)=0,T$1&gt;='Periodische Zahlungen'!$I8,T$1&lt;='Periodische Zahlungen'!$F8),'Periodische Zahlungen'!$D8,0),"")</f>
        <v>400</v>
      </c>
      <c r="U12" s="32">
        <f ca="1">IFERROR(IF(AND(MOD(MONTH(U$1)+12-MONTH('Periodische Zahlungen'!$I8),'Periodische Zahlungen'!$H8)=0,U$1&gt;='Periodische Zahlungen'!$I8,U$1&lt;='Periodische Zahlungen'!$F8),'Periodische Zahlungen'!$D8,0),"")</f>
        <v>400</v>
      </c>
      <c r="V12" s="32">
        <f ca="1">IFERROR(IF(AND(MOD(MONTH(V$1)+12-MONTH('Periodische Zahlungen'!$I8),'Periodische Zahlungen'!$H8)=0,V$1&gt;='Periodische Zahlungen'!$I8,V$1&lt;='Periodische Zahlungen'!$F8),'Periodische Zahlungen'!$D8,0),"")</f>
        <v>400</v>
      </c>
      <c r="W12" s="32">
        <f ca="1">IFERROR(IF(AND(MOD(MONTH(W$1)+12-MONTH('Periodische Zahlungen'!$I8),'Periodische Zahlungen'!$H8)=0,W$1&gt;='Periodische Zahlungen'!$I8,W$1&lt;='Periodische Zahlungen'!$F8),'Periodische Zahlungen'!$D8,0),"")</f>
        <v>400</v>
      </c>
      <c r="X12" s="32">
        <f ca="1">IFERROR(IF(AND(MOD(MONTH(X$1)+12-MONTH('Periodische Zahlungen'!$I8),'Periodische Zahlungen'!$H8)=0,X$1&gt;='Periodische Zahlungen'!$I8,X$1&lt;='Periodische Zahlungen'!$F8),'Periodische Zahlungen'!$D8,0),"")</f>
        <v>400</v>
      </c>
      <c r="Y12" s="32">
        <f ca="1">IFERROR(IF(AND(MOD(MONTH(Y$1)+12-MONTH('Periodische Zahlungen'!$I8),'Periodische Zahlungen'!$H8)=0,Y$1&gt;='Periodische Zahlungen'!$I8,Y$1&lt;='Periodische Zahlungen'!$F8),'Periodische Zahlungen'!$D8,0),"")</f>
        <v>400</v>
      </c>
      <c r="Z12" s="27">
        <f t="shared" ca="1" si="3"/>
        <v>9600</v>
      </c>
      <c r="AA12" s="27">
        <f t="shared" ca="1" si="4"/>
        <v>400</v>
      </c>
    </row>
    <row r="13" spans="1:27">
      <c r="A13" s="31" t="str">
        <f>IF('Periodische Zahlungen'!A9&lt;&gt;"",'Periodische Zahlungen'!A9&amp;" ("&amp;'Periodische Zahlungen'!C9&amp;" "&amp;TEXT('Periodische Zahlungen'!D9,"0.00")&amp;" ab "&amp;TEXT('Periodische Zahlungen'!E9,"MMM/JJJJ")&amp;")","")</f>
        <v>Onlinemarketing (Monatlich 500.00 ab Apr/2020)</v>
      </c>
      <c r="B13" s="32">
        <f ca="1">IFERROR(IF(AND(MOD(MONTH(B$1)+12-MONTH('Periodische Zahlungen'!$I9),'Periodische Zahlungen'!$H9)=0,B$1&gt;='Periodische Zahlungen'!$I9,B$1&lt;='Periodische Zahlungen'!$F9),'Periodische Zahlungen'!$D9,0),"")</f>
        <v>500</v>
      </c>
      <c r="C13" s="32">
        <f ca="1">IFERROR(IF(AND(MOD(MONTH(C$1)+12-MONTH('Periodische Zahlungen'!$I9),'Periodische Zahlungen'!$H9)=0,C$1&gt;='Periodische Zahlungen'!$I9,C$1&lt;='Periodische Zahlungen'!$F9),'Periodische Zahlungen'!$D9,0),"")</f>
        <v>500</v>
      </c>
      <c r="D13" s="32">
        <f ca="1">IFERROR(IF(AND(MOD(MONTH(D$1)+12-MONTH('Periodische Zahlungen'!$I9),'Periodische Zahlungen'!$H9)=0,D$1&gt;='Periodische Zahlungen'!$I9,D$1&lt;='Periodische Zahlungen'!$F9),'Periodische Zahlungen'!$D9,0),"")</f>
        <v>500</v>
      </c>
      <c r="E13" s="32">
        <f ca="1">IFERROR(IF(AND(MOD(MONTH(E$1)+12-MONTH('Periodische Zahlungen'!$I9),'Periodische Zahlungen'!$H9)=0,E$1&gt;='Periodische Zahlungen'!$I9,E$1&lt;='Periodische Zahlungen'!$F9),'Periodische Zahlungen'!$D9,0),"")</f>
        <v>500</v>
      </c>
      <c r="F13" s="32">
        <f ca="1">IFERROR(IF(AND(MOD(MONTH(F$1)+12-MONTH('Periodische Zahlungen'!$I9),'Periodische Zahlungen'!$H9)=0,F$1&gt;='Periodische Zahlungen'!$I9,F$1&lt;='Periodische Zahlungen'!$F9),'Periodische Zahlungen'!$D9,0),"")</f>
        <v>500</v>
      </c>
      <c r="G13" s="32">
        <f ca="1">IFERROR(IF(AND(MOD(MONTH(G$1)+12-MONTH('Periodische Zahlungen'!$I9),'Periodische Zahlungen'!$H9)=0,G$1&gt;='Periodische Zahlungen'!$I9,G$1&lt;='Periodische Zahlungen'!$F9),'Periodische Zahlungen'!$D9,0),"")</f>
        <v>500</v>
      </c>
      <c r="H13" s="32">
        <f ca="1">IFERROR(IF(AND(MOD(MONTH(H$1)+12-MONTH('Periodische Zahlungen'!$I9),'Periodische Zahlungen'!$H9)=0,H$1&gt;='Periodische Zahlungen'!$I9,H$1&lt;='Periodische Zahlungen'!$F9),'Periodische Zahlungen'!$D9,0),"")</f>
        <v>500</v>
      </c>
      <c r="I13" s="32">
        <f ca="1">IFERROR(IF(AND(MOD(MONTH(I$1)+12-MONTH('Periodische Zahlungen'!$I9),'Periodische Zahlungen'!$H9)=0,I$1&gt;='Periodische Zahlungen'!$I9,I$1&lt;='Periodische Zahlungen'!$F9),'Periodische Zahlungen'!$D9,0),"")</f>
        <v>500</v>
      </c>
      <c r="J13" s="32">
        <f ca="1">IFERROR(IF(AND(MOD(MONTH(J$1)+12-MONTH('Periodische Zahlungen'!$I9),'Periodische Zahlungen'!$H9)=0,J$1&gt;='Periodische Zahlungen'!$I9,J$1&lt;='Periodische Zahlungen'!$F9),'Periodische Zahlungen'!$D9,0),"")</f>
        <v>500</v>
      </c>
      <c r="K13" s="32">
        <f ca="1">IFERROR(IF(AND(MOD(MONTH(K$1)+12-MONTH('Periodische Zahlungen'!$I9),'Periodische Zahlungen'!$H9)=0,K$1&gt;='Periodische Zahlungen'!$I9,K$1&lt;='Periodische Zahlungen'!$F9),'Periodische Zahlungen'!$D9,0),"")</f>
        <v>500</v>
      </c>
      <c r="L13" s="32">
        <f ca="1">IFERROR(IF(AND(MOD(MONTH(L$1)+12-MONTH('Periodische Zahlungen'!$I9),'Periodische Zahlungen'!$H9)=0,L$1&gt;='Periodische Zahlungen'!$I9,L$1&lt;='Periodische Zahlungen'!$F9),'Periodische Zahlungen'!$D9,0),"")</f>
        <v>500</v>
      </c>
      <c r="M13" s="32">
        <f ca="1">IFERROR(IF(AND(MOD(MONTH(M$1)+12-MONTH('Periodische Zahlungen'!$I9),'Periodische Zahlungen'!$H9)=0,M$1&gt;='Periodische Zahlungen'!$I9,M$1&lt;='Periodische Zahlungen'!$F9),'Periodische Zahlungen'!$D9,0),"")</f>
        <v>500</v>
      </c>
      <c r="N13" s="32">
        <f ca="1">IFERROR(IF(AND(MOD(MONTH(N$1)+12-MONTH('Periodische Zahlungen'!$I9),'Periodische Zahlungen'!$H9)=0,N$1&gt;='Periodische Zahlungen'!$I9,N$1&lt;='Periodische Zahlungen'!$F9),'Periodische Zahlungen'!$D9,0),"")</f>
        <v>500</v>
      </c>
      <c r="O13" s="32">
        <f ca="1">IFERROR(IF(AND(MOD(MONTH(O$1)+12-MONTH('Periodische Zahlungen'!$I9),'Periodische Zahlungen'!$H9)=0,O$1&gt;='Periodische Zahlungen'!$I9,O$1&lt;='Periodische Zahlungen'!$F9),'Periodische Zahlungen'!$D9,0),"")</f>
        <v>500</v>
      </c>
      <c r="P13" s="32">
        <f ca="1">IFERROR(IF(AND(MOD(MONTH(P$1)+12-MONTH('Periodische Zahlungen'!$I9),'Periodische Zahlungen'!$H9)=0,P$1&gt;='Periodische Zahlungen'!$I9,P$1&lt;='Periodische Zahlungen'!$F9),'Periodische Zahlungen'!$D9,0),"")</f>
        <v>500</v>
      </c>
      <c r="Q13" s="32">
        <f ca="1">IFERROR(IF(AND(MOD(MONTH(Q$1)+12-MONTH('Periodische Zahlungen'!$I9),'Periodische Zahlungen'!$H9)=0,Q$1&gt;='Periodische Zahlungen'!$I9,Q$1&lt;='Periodische Zahlungen'!$F9),'Periodische Zahlungen'!$D9,0),"")</f>
        <v>500</v>
      </c>
      <c r="R13" s="32">
        <f ca="1">IFERROR(IF(AND(MOD(MONTH(R$1)+12-MONTH('Periodische Zahlungen'!$I9),'Periodische Zahlungen'!$H9)=0,R$1&gt;='Periodische Zahlungen'!$I9,R$1&lt;='Periodische Zahlungen'!$F9),'Periodische Zahlungen'!$D9,0),"")</f>
        <v>500</v>
      </c>
      <c r="S13" s="32">
        <f ca="1">IFERROR(IF(AND(MOD(MONTH(S$1)+12-MONTH('Periodische Zahlungen'!$I9),'Periodische Zahlungen'!$H9)=0,S$1&gt;='Periodische Zahlungen'!$I9,S$1&lt;='Periodische Zahlungen'!$F9),'Periodische Zahlungen'!$D9,0),"")</f>
        <v>500</v>
      </c>
      <c r="T13" s="32">
        <f ca="1">IFERROR(IF(AND(MOD(MONTH(T$1)+12-MONTH('Periodische Zahlungen'!$I9),'Periodische Zahlungen'!$H9)=0,T$1&gt;='Periodische Zahlungen'!$I9,T$1&lt;='Periodische Zahlungen'!$F9),'Periodische Zahlungen'!$D9,0),"")</f>
        <v>500</v>
      </c>
      <c r="U13" s="32">
        <f ca="1">IFERROR(IF(AND(MOD(MONTH(U$1)+12-MONTH('Periodische Zahlungen'!$I9),'Periodische Zahlungen'!$H9)=0,U$1&gt;='Periodische Zahlungen'!$I9,U$1&lt;='Periodische Zahlungen'!$F9),'Periodische Zahlungen'!$D9,0),"")</f>
        <v>500</v>
      </c>
      <c r="V13" s="32">
        <f ca="1">IFERROR(IF(AND(MOD(MONTH(V$1)+12-MONTH('Periodische Zahlungen'!$I9),'Periodische Zahlungen'!$H9)=0,V$1&gt;='Periodische Zahlungen'!$I9,V$1&lt;='Periodische Zahlungen'!$F9),'Periodische Zahlungen'!$D9,0),"")</f>
        <v>500</v>
      </c>
      <c r="W13" s="32">
        <f ca="1">IFERROR(IF(AND(MOD(MONTH(W$1)+12-MONTH('Periodische Zahlungen'!$I9),'Periodische Zahlungen'!$H9)=0,W$1&gt;='Periodische Zahlungen'!$I9,W$1&lt;='Periodische Zahlungen'!$F9),'Periodische Zahlungen'!$D9,0),"")</f>
        <v>500</v>
      </c>
      <c r="X13" s="32">
        <f ca="1">IFERROR(IF(AND(MOD(MONTH(X$1)+12-MONTH('Periodische Zahlungen'!$I9),'Periodische Zahlungen'!$H9)=0,X$1&gt;='Periodische Zahlungen'!$I9,X$1&lt;='Periodische Zahlungen'!$F9),'Periodische Zahlungen'!$D9,0),"")</f>
        <v>500</v>
      </c>
      <c r="Y13" s="32">
        <f ca="1">IFERROR(IF(AND(MOD(MONTH(Y$1)+12-MONTH('Periodische Zahlungen'!$I9),'Periodische Zahlungen'!$H9)=0,Y$1&gt;='Periodische Zahlungen'!$I9,Y$1&lt;='Periodische Zahlungen'!$F9),'Periodische Zahlungen'!$D9,0),"")</f>
        <v>500</v>
      </c>
      <c r="Z13" s="27">
        <f t="shared" ca="1" si="3"/>
        <v>12000</v>
      </c>
      <c r="AA13" s="27">
        <f t="shared" ca="1" si="4"/>
        <v>500</v>
      </c>
    </row>
    <row r="14" spans="1:27">
      <c r="A14" s="31" t="str">
        <f>IF('Periodische Zahlungen'!A10&lt;&gt;"",'Periodische Zahlungen'!A10&amp;" ("&amp;'Periodische Zahlungen'!C10&amp;" "&amp;TEXT('Periodische Zahlungen'!D10,"0.00")&amp;" ab "&amp;TEXT('Periodische Zahlungen'!E10,"MMM/JJJJ")&amp;")","")</f>
        <v>PKW Leasing (Monatlich 800.00 ab Mai/2020)</v>
      </c>
      <c r="B14" s="32">
        <f ca="1">IFERROR(IF(AND(MOD(MONTH(B$1)+12-MONTH('Periodische Zahlungen'!$I10),'Periodische Zahlungen'!$H10)=0,B$1&gt;='Periodische Zahlungen'!$I10,B$1&lt;='Periodische Zahlungen'!$F10),'Periodische Zahlungen'!$D10,0),"")</f>
        <v>800</v>
      </c>
      <c r="C14" s="32">
        <f ca="1">IFERROR(IF(AND(MOD(MONTH(C$1)+12-MONTH('Periodische Zahlungen'!$I10),'Periodische Zahlungen'!$H10)=0,C$1&gt;='Periodische Zahlungen'!$I10,C$1&lt;='Periodische Zahlungen'!$F10),'Periodische Zahlungen'!$D10,0),"")</f>
        <v>800</v>
      </c>
      <c r="D14" s="32">
        <f ca="1">IFERROR(IF(AND(MOD(MONTH(D$1)+12-MONTH('Periodische Zahlungen'!$I10),'Periodische Zahlungen'!$H10)=0,D$1&gt;='Periodische Zahlungen'!$I10,D$1&lt;='Periodische Zahlungen'!$F10),'Periodische Zahlungen'!$D10,0),"")</f>
        <v>800</v>
      </c>
      <c r="E14" s="32">
        <f ca="1">IFERROR(IF(AND(MOD(MONTH(E$1)+12-MONTH('Periodische Zahlungen'!$I10),'Periodische Zahlungen'!$H10)=0,E$1&gt;='Periodische Zahlungen'!$I10,E$1&lt;='Periodische Zahlungen'!$F10),'Periodische Zahlungen'!$D10,0),"")</f>
        <v>800</v>
      </c>
      <c r="F14" s="32">
        <f ca="1">IFERROR(IF(AND(MOD(MONTH(F$1)+12-MONTH('Periodische Zahlungen'!$I10),'Periodische Zahlungen'!$H10)=0,F$1&gt;='Periodische Zahlungen'!$I10,F$1&lt;='Periodische Zahlungen'!$F10),'Periodische Zahlungen'!$D10,0),"")</f>
        <v>800</v>
      </c>
      <c r="G14" s="32">
        <f ca="1">IFERROR(IF(AND(MOD(MONTH(G$1)+12-MONTH('Periodische Zahlungen'!$I10),'Periodische Zahlungen'!$H10)=0,G$1&gt;='Periodische Zahlungen'!$I10,G$1&lt;='Periodische Zahlungen'!$F10),'Periodische Zahlungen'!$D10,0),"")</f>
        <v>800</v>
      </c>
      <c r="H14" s="32">
        <f ca="1">IFERROR(IF(AND(MOD(MONTH(H$1)+12-MONTH('Periodische Zahlungen'!$I10),'Periodische Zahlungen'!$H10)=0,H$1&gt;='Periodische Zahlungen'!$I10,H$1&lt;='Periodische Zahlungen'!$F10),'Periodische Zahlungen'!$D10,0),"")</f>
        <v>800</v>
      </c>
      <c r="I14" s="32">
        <f ca="1">IFERROR(IF(AND(MOD(MONTH(I$1)+12-MONTH('Periodische Zahlungen'!$I10),'Periodische Zahlungen'!$H10)=0,I$1&gt;='Periodische Zahlungen'!$I10,I$1&lt;='Periodische Zahlungen'!$F10),'Periodische Zahlungen'!$D10,0),"")</f>
        <v>800</v>
      </c>
      <c r="J14" s="32">
        <f ca="1">IFERROR(IF(AND(MOD(MONTH(J$1)+12-MONTH('Periodische Zahlungen'!$I10),'Periodische Zahlungen'!$H10)=0,J$1&gt;='Periodische Zahlungen'!$I10,J$1&lt;='Periodische Zahlungen'!$F10),'Periodische Zahlungen'!$D10,0),"")</f>
        <v>800</v>
      </c>
      <c r="K14" s="32">
        <f ca="1">IFERROR(IF(AND(MOD(MONTH(K$1)+12-MONTH('Periodische Zahlungen'!$I10),'Periodische Zahlungen'!$H10)=0,K$1&gt;='Periodische Zahlungen'!$I10,K$1&lt;='Periodische Zahlungen'!$F10),'Periodische Zahlungen'!$D10,0),"")</f>
        <v>800</v>
      </c>
      <c r="L14" s="32">
        <f ca="1">IFERROR(IF(AND(MOD(MONTH(L$1)+12-MONTH('Periodische Zahlungen'!$I10),'Periodische Zahlungen'!$H10)=0,L$1&gt;='Periodische Zahlungen'!$I10,L$1&lt;='Periodische Zahlungen'!$F10),'Periodische Zahlungen'!$D10,0),"")</f>
        <v>800</v>
      </c>
      <c r="M14" s="32">
        <f ca="1">IFERROR(IF(AND(MOD(MONTH(M$1)+12-MONTH('Periodische Zahlungen'!$I10),'Periodische Zahlungen'!$H10)=0,M$1&gt;='Periodische Zahlungen'!$I10,M$1&lt;='Periodische Zahlungen'!$F10),'Periodische Zahlungen'!$D10,0),"")</f>
        <v>800</v>
      </c>
      <c r="N14" s="32">
        <f ca="1">IFERROR(IF(AND(MOD(MONTH(N$1)+12-MONTH('Periodische Zahlungen'!$I10),'Periodische Zahlungen'!$H10)=0,N$1&gt;='Periodische Zahlungen'!$I10,N$1&lt;='Periodische Zahlungen'!$F10),'Periodische Zahlungen'!$D10,0),"")</f>
        <v>800</v>
      </c>
      <c r="O14" s="32">
        <f ca="1">IFERROR(IF(AND(MOD(MONTH(O$1)+12-MONTH('Periodische Zahlungen'!$I10),'Periodische Zahlungen'!$H10)=0,O$1&gt;='Periodische Zahlungen'!$I10,O$1&lt;='Periodische Zahlungen'!$F10),'Periodische Zahlungen'!$D10,0),"")</f>
        <v>800</v>
      </c>
      <c r="P14" s="32">
        <f ca="1">IFERROR(IF(AND(MOD(MONTH(P$1)+12-MONTH('Periodische Zahlungen'!$I10),'Periodische Zahlungen'!$H10)=0,P$1&gt;='Periodische Zahlungen'!$I10,P$1&lt;='Periodische Zahlungen'!$F10),'Periodische Zahlungen'!$D10,0),"")</f>
        <v>800</v>
      </c>
      <c r="Q14" s="32">
        <f ca="1">IFERROR(IF(AND(MOD(MONTH(Q$1)+12-MONTH('Periodische Zahlungen'!$I10),'Periodische Zahlungen'!$H10)=0,Q$1&gt;='Periodische Zahlungen'!$I10,Q$1&lt;='Periodische Zahlungen'!$F10),'Periodische Zahlungen'!$D10,0),"")</f>
        <v>800</v>
      </c>
      <c r="R14" s="32">
        <f ca="1">IFERROR(IF(AND(MOD(MONTH(R$1)+12-MONTH('Periodische Zahlungen'!$I10),'Periodische Zahlungen'!$H10)=0,R$1&gt;='Periodische Zahlungen'!$I10,R$1&lt;='Periodische Zahlungen'!$F10),'Periodische Zahlungen'!$D10,0),"")</f>
        <v>800</v>
      </c>
      <c r="S14" s="32">
        <f ca="1">IFERROR(IF(AND(MOD(MONTH(S$1)+12-MONTH('Periodische Zahlungen'!$I10),'Periodische Zahlungen'!$H10)=0,S$1&gt;='Periodische Zahlungen'!$I10,S$1&lt;='Periodische Zahlungen'!$F10),'Periodische Zahlungen'!$D10,0),"")</f>
        <v>800</v>
      </c>
      <c r="T14" s="32">
        <f ca="1">IFERROR(IF(AND(MOD(MONTH(T$1)+12-MONTH('Periodische Zahlungen'!$I10),'Periodische Zahlungen'!$H10)=0,T$1&gt;='Periodische Zahlungen'!$I10,T$1&lt;='Periodische Zahlungen'!$F10),'Periodische Zahlungen'!$D10,0),"")</f>
        <v>800</v>
      </c>
      <c r="U14" s="32">
        <f ca="1">IFERROR(IF(AND(MOD(MONTH(U$1)+12-MONTH('Periodische Zahlungen'!$I10),'Periodische Zahlungen'!$H10)=0,U$1&gt;='Periodische Zahlungen'!$I10,U$1&lt;='Periodische Zahlungen'!$F10),'Periodische Zahlungen'!$D10,0),"")</f>
        <v>800</v>
      </c>
      <c r="V14" s="32">
        <f ca="1">IFERROR(IF(AND(MOD(MONTH(V$1)+12-MONTH('Periodische Zahlungen'!$I10),'Periodische Zahlungen'!$H10)=0,V$1&gt;='Periodische Zahlungen'!$I10,V$1&lt;='Periodische Zahlungen'!$F10),'Periodische Zahlungen'!$D10,0),"")</f>
        <v>800</v>
      </c>
      <c r="W14" s="32">
        <f ca="1">IFERROR(IF(AND(MOD(MONTH(W$1)+12-MONTH('Periodische Zahlungen'!$I10),'Periodische Zahlungen'!$H10)=0,W$1&gt;='Periodische Zahlungen'!$I10,W$1&lt;='Periodische Zahlungen'!$F10),'Periodische Zahlungen'!$D10,0),"")</f>
        <v>800</v>
      </c>
      <c r="X14" s="32">
        <f ca="1">IFERROR(IF(AND(MOD(MONTH(X$1)+12-MONTH('Periodische Zahlungen'!$I10),'Periodische Zahlungen'!$H10)=0,X$1&gt;='Periodische Zahlungen'!$I10,X$1&lt;='Periodische Zahlungen'!$F10),'Periodische Zahlungen'!$D10,0),"")</f>
        <v>800</v>
      </c>
      <c r="Y14" s="32">
        <f ca="1">IFERROR(IF(AND(MOD(MONTH(Y$1)+12-MONTH('Periodische Zahlungen'!$I10),'Periodische Zahlungen'!$H10)=0,Y$1&gt;='Periodische Zahlungen'!$I10,Y$1&lt;='Periodische Zahlungen'!$F10),'Periodische Zahlungen'!$D10,0),"")</f>
        <v>800</v>
      </c>
      <c r="Z14" s="27">
        <f t="shared" ca="1" si="3"/>
        <v>19200</v>
      </c>
      <c r="AA14" s="27">
        <f t="shared" ca="1" si="4"/>
        <v>800</v>
      </c>
    </row>
    <row r="15" spans="1:27">
      <c r="A15" s="31" t="str">
        <f>IF('Periodische Zahlungen'!A11&lt;&gt;"",'Periodische Zahlungen'!A11&amp;" ("&amp;'Periodische Zahlungen'!C11&amp;" "&amp;TEXT('Periodische Zahlungen'!D11,"0.00")&amp;" ab "&amp;TEXT('Periodische Zahlungen'!E11,"MMM/JJJJ")&amp;")","")</f>
        <v>PKW Treibstoff (Monatlich 200.00 ab Mai/2020)</v>
      </c>
      <c r="B15" s="32">
        <f ca="1">IFERROR(IF(AND(MOD(MONTH(B$1)+12-MONTH('Periodische Zahlungen'!$I11),'Periodische Zahlungen'!$H11)=0,B$1&gt;='Periodische Zahlungen'!$I11,B$1&lt;='Periodische Zahlungen'!$F11),'Periodische Zahlungen'!$D11,0),"")</f>
        <v>200</v>
      </c>
      <c r="C15" s="32">
        <f ca="1">IFERROR(IF(AND(MOD(MONTH(C$1)+12-MONTH('Periodische Zahlungen'!$I11),'Periodische Zahlungen'!$H11)=0,C$1&gt;='Periodische Zahlungen'!$I11,C$1&lt;='Periodische Zahlungen'!$F11),'Periodische Zahlungen'!$D11,0),"")</f>
        <v>200</v>
      </c>
      <c r="D15" s="32">
        <f ca="1">IFERROR(IF(AND(MOD(MONTH(D$1)+12-MONTH('Periodische Zahlungen'!$I11),'Periodische Zahlungen'!$H11)=0,D$1&gt;='Periodische Zahlungen'!$I11,D$1&lt;='Periodische Zahlungen'!$F11),'Periodische Zahlungen'!$D11,0),"")</f>
        <v>200</v>
      </c>
      <c r="E15" s="32">
        <f ca="1">IFERROR(IF(AND(MOD(MONTH(E$1)+12-MONTH('Periodische Zahlungen'!$I11),'Periodische Zahlungen'!$H11)=0,E$1&gt;='Periodische Zahlungen'!$I11,E$1&lt;='Periodische Zahlungen'!$F11),'Periodische Zahlungen'!$D11,0),"")</f>
        <v>200</v>
      </c>
      <c r="F15" s="32">
        <f ca="1">IFERROR(IF(AND(MOD(MONTH(F$1)+12-MONTH('Periodische Zahlungen'!$I11),'Periodische Zahlungen'!$H11)=0,F$1&gt;='Periodische Zahlungen'!$I11,F$1&lt;='Periodische Zahlungen'!$F11),'Periodische Zahlungen'!$D11,0),"")</f>
        <v>200</v>
      </c>
      <c r="G15" s="32">
        <f ca="1">IFERROR(IF(AND(MOD(MONTH(G$1)+12-MONTH('Periodische Zahlungen'!$I11),'Periodische Zahlungen'!$H11)=0,G$1&gt;='Periodische Zahlungen'!$I11,G$1&lt;='Periodische Zahlungen'!$F11),'Periodische Zahlungen'!$D11,0),"")</f>
        <v>200</v>
      </c>
      <c r="H15" s="32">
        <f ca="1">IFERROR(IF(AND(MOD(MONTH(H$1)+12-MONTH('Periodische Zahlungen'!$I11),'Periodische Zahlungen'!$H11)=0,H$1&gt;='Periodische Zahlungen'!$I11,H$1&lt;='Periodische Zahlungen'!$F11),'Periodische Zahlungen'!$D11,0),"")</f>
        <v>200</v>
      </c>
      <c r="I15" s="32">
        <f ca="1">IFERROR(IF(AND(MOD(MONTH(I$1)+12-MONTH('Periodische Zahlungen'!$I11),'Periodische Zahlungen'!$H11)=0,I$1&gt;='Periodische Zahlungen'!$I11,I$1&lt;='Periodische Zahlungen'!$F11),'Periodische Zahlungen'!$D11,0),"")</f>
        <v>200</v>
      </c>
      <c r="J15" s="32">
        <f ca="1">IFERROR(IF(AND(MOD(MONTH(J$1)+12-MONTH('Periodische Zahlungen'!$I11),'Periodische Zahlungen'!$H11)=0,J$1&gt;='Periodische Zahlungen'!$I11,J$1&lt;='Periodische Zahlungen'!$F11),'Periodische Zahlungen'!$D11,0),"")</f>
        <v>200</v>
      </c>
      <c r="K15" s="32">
        <f ca="1">IFERROR(IF(AND(MOD(MONTH(K$1)+12-MONTH('Periodische Zahlungen'!$I11),'Periodische Zahlungen'!$H11)=0,K$1&gt;='Periodische Zahlungen'!$I11,K$1&lt;='Periodische Zahlungen'!$F11),'Periodische Zahlungen'!$D11,0),"")</f>
        <v>200</v>
      </c>
      <c r="L15" s="32">
        <f ca="1">IFERROR(IF(AND(MOD(MONTH(L$1)+12-MONTH('Periodische Zahlungen'!$I11),'Periodische Zahlungen'!$H11)=0,L$1&gt;='Periodische Zahlungen'!$I11,L$1&lt;='Periodische Zahlungen'!$F11),'Periodische Zahlungen'!$D11,0),"")</f>
        <v>200</v>
      </c>
      <c r="M15" s="32">
        <f ca="1">IFERROR(IF(AND(MOD(MONTH(M$1)+12-MONTH('Periodische Zahlungen'!$I11),'Periodische Zahlungen'!$H11)=0,M$1&gt;='Periodische Zahlungen'!$I11,M$1&lt;='Periodische Zahlungen'!$F11),'Periodische Zahlungen'!$D11,0),"")</f>
        <v>200</v>
      </c>
      <c r="N15" s="32">
        <f ca="1">IFERROR(IF(AND(MOD(MONTH(N$1)+12-MONTH('Periodische Zahlungen'!$I11),'Periodische Zahlungen'!$H11)=0,N$1&gt;='Periodische Zahlungen'!$I11,N$1&lt;='Periodische Zahlungen'!$F11),'Periodische Zahlungen'!$D11,0),"")</f>
        <v>200</v>
      </c>
      <c r="O15" s="32">
        <f ca="1">IFERROR(IF(AND(MOD(MONTH(O$1)+12-MONTH('Periodische Zahlungen'!$I11),'Periodische Zahlungen'!$H11)=0,O$1&gt;='Periodische Zahlungen'!$I11,O$1&lt;='Periodische Zahlungen'!$F11),'Periodische Zahlungen'!$D11,0),"")</f>
        <v>200</v>
      </c>
      <c r="P15" s="32">
        <f ca="1">IFERROR(IF(AND(MOD(MONTH(P$1)+12-MONTH('Periodische Zahlungen'!$I11),'Periodische Zahlungen'!$H11)=0,P$1&gt;='Periodische Zahlungen'!$I11,P$1&lt;='Periodische Zahlungen'!$F11),'Periodische Zahlungen'!$D11,0),"")</f>
        <v>200</v>
      </c>
      <c r="Q15" s="32">
        <f ca="1">IFERROR(IF(AND(MOD(MONTH(Q$1)+12-MONTH('Periodische Zahlungen'!$I11),'Periodische Zahlungen'!$H11)=0,Q$1&gt;='Periodische Zahlungen'!$I11,Q$1&lt;='Periodische Zahlungen'!$F11),'Periodische Zahlungen'!$D11,0),"")</f>
        <v>200</v>
      </c>
      <c r="R15" s="32">
        <f ca="1">IFERROR(IF(AND(MOD(MONTH(R$1)+12-MONTH('Periodische Zahlungen'!$I11),'Periodische Zahlungen'!$H11)=0,R$1&gt;='Periodische Zahlungen'!$I11,R$1&lt;='Periodische Zahlungen'!$F11),'Periodische Zahlungen'!$D11,0),"")</f>
        <v>200</v>
      </c>
      <c r="S15" s="32">
        <f ca="1">IFERROR(IF(AND(MOD(MONTH(S$1)+12-MONTH('Periodische Zahlungen'!$I11),'Periodische Zahlungen'!$H11)=0,S$1&gt;='Periodische Zahlungen'!$I11,S$1&lt;='Periodische Zahlungen'!$F11),'Periodische Zahlungen'!$D11,0),"")</f>
        <v>200</v>
      </c>
      <c r="T15" s="32">
        <f ca="1">IFERROR(IF(AND(MOD(MONTH(T$1)+12-MONTH('Periodische Zahlungen'!$I11),'Periodische Zahlungen'!$H11)=0,T$1&gt;='Periodische Zahlungen'!$I11,T$1&lt;='Periodische Zahlungen'!$F11),'Periodische Zahlungen'!$D11,0),"")</f>
        <v>200</v>
      </c>
      <c r="U15" s="32">
        <f ca="1">IFERROR(IF(AND(MOD(MONTH(U$1)+12-MONTH('Periodische Zahlungen'!$I11),'Periodische Zahlungen'!$H11)=0,U$1&gt;='Periodische Zahlungen'!$I11,U$1&lt;='Periodische Zahlungen'!$F11),'Periodische Zahlungen'!$D11,0),"")</f>
        <v>200</v>
      </c>
      <c r="V15" s="32">
        <f ca="1">IFERROR(IF(AND(MOD(MONTH(V$1)+12-MONTH('Periodische Zahlungen'!$I11),'Periodische Zahlungen'!$H11)=0,V$1&gt;='Periodische Zahlungen'!$I11,V$1&lt;='Periodische Zahlungen'!$F11),'Periodische Zahlungen'!$D11,0),"")</f>
        <v>200</v>
      </c>
      <c r="W15" s="32">
        <f ca="1">IFERROR(IF(AND(MOD(MONTH(W$1)+12-MONTH('Periodische Zahlungen'!$I11),'Periodische Zahlungen'!$H11)=0,W$1&gt;='Periodische Zahlungen'!$I11,W$1&lt;='Periodische Zahlungen'!$F11),'Periodische Zahlungen'!$D11,0),"")</f>
        <v>200</v>
      </c>
      <c r="X15" s="32">
        <f ca="1">IFERROR(IF(AND(MOD(MONTH(X$1)+12-MONTH('Periodische Zahlungen'!$I11),'Periodische Zahlungen'!$H11)=0,X$1&gt;='Periodische Zahlungen'!$I11,X$1&lt;='Periodische Zahlungen'!$F11),'Periodische Zahlungen'!$D11,0),"")</f>
        <v>200</v>
      </c>
      <c r="Y15" s="32">
        <f ca="1">IFERROR(IF(AND(MOD(MONTH(Y$1)+12-MONTH('Periodische Zahlungen'!$I11),'Periodische Zahlungen'!$H11)=0,Y$1&gt;='Periodische Zahlungen'!$I11,Y$1&lt;='Periodische Zahlungen'!$F11),'Periodische Zahlungen'!$D11,0),"")</f>
        <v>200</v>
      </c>
      <c r="Z15" s="27">
        <f t="shared" ca="1" si="3"/>
        <v>4800</v>
      </c>
      <c r="AA15" s="27">
        <f t="shared" ca="1" si="4"/>
        <v>200</v>
      </c>
    </row>
    <row r="16" spans="1:27">
      <c r="A16" s="31" t="str">
        <f>IF('Periodische Zahlungen'!A12&lt;&gt;"",'Periodische Zahlungen'!A12&amp;" ("&amp;'Periodische Zahlungen'!C12&amp;" "&amp;TEXT('Periodische Zahlungen'!D12,"0.00")&amp;" ab "&amp;TEXT('Periodische Zahlungen'!E12,"MMM/JJJJ")&amp;")","")</f>
        <v>PKW Wartung (Jährlich 1000.00 ab Sep/2020)</v>
      </c>
      <c r="B16" s="32">
        <f ca="1">IFERROR(IF(AND(MOD(MONTH(B$1)+12-MONTH('Periodische Zahlungen'!$I12),'Periodische Zahlungen'!$H12)=0,B$1&gt;='Periodische Zahlungen'!$I12,B$1&lt;='Periodische Zahlungen'!$F12),'Periodische Zahlungen'!$D12,0),"")</f>
        <v>0</v>
      </c>
      <c r="C16" s="32">
        <f ca="1">IFERROR(IF(AND(MOD(MONTH(C$1)+12-MONTH('Periodische Zahlungen'!$I12),'Periodische Zahlungen'!$H12)=0,C$1&gt;='Periodische Zahlungen'!$I12,C$1&lt;='Periodische Zahlungen'!$F12),'Periodische Zahlungen'!$D12,0),"")</f>
        <v>0</v>
      </c>
      <c r="D16" s="32">
        <f ca="1">IFERROR(IF(AND(MOD(MONTH(D$1)+12-MONTH('Periodische Zahlungen'!$I12),'Periodische Zahlungen'!$H12)=0,D$1&gt;='Periodische Zahlungen'!$I12,D$1&lt;='Periodische Zahlungen'!$F12),'Periodische Zahlungen'!$D12,0),"")</f>
        <v>0</v>
      </c>
      <c r="E16" s="32">
        <f ca="1">IFERROR(IF(AND(MOD(MONTH(E$1)+12-MONTH('Periodische Zahlungen'!$I12),'Periodische Zahlungen'!$H12)=0,E$1&gt;='Periodische Zahlungen'!$I12,E$1&lt;='Periodische Zahlungen'!$F12),'Periodische Zahlungen'!$D12,0),"")</f>
        <v>0</v>
      </c>
      <c r="F16" s="32">
        <f ca="1">IFERROR(IF(AND(MOD(MONTH(F$1)+12-MONTH('Periodische Zahlungen'!$I12),'Periodische Zahlungen'!$H12)=0,F$1&gt;='Periodische Zahlungen'!$I12,F$1&lt;='Periodische Zahlungen'!$F12),'Periodische Zahlungen'!$D12,0),"")</f>
        <v>1000</v>
      </c>
      <c r="G16" s="32">
        <f ca="1">IFERROR(IF(AND(MOD(MONTH(G$1)+12-MONTH('Periodische Zahlungen'!$I12),'Periodische Zahlungen'!$H12)=0,G$1&gt;='Periodische Zahlungen'!$I12,G$1&lt;='Periodische Zahlungen'!$F12),'Periodische Zahlungen'!$D12,0),"")</f>
        <v>0</v>
      </c>
      <c r="H16" s="32">
        <f ca="1">IFERROR(IF(AND(MOD(MONTH(H$1)+12-MONTH('Periodische Zahlungen'!$I12),'Periodische Zahlungen'!$H12)=0,H$1&gt;='Periodische Zahlungen'!$I12,H$1&lt;='Periodische Zahlungen'!$F12),'Periodische Zahlungen'!$D12,0),"")</f>
        <v>0</v>
      </c>
      <c r="I16" s="32">
        <f ca="1">IFERROR(IF(AND(MOD(MONTH(I$1)+12-MONTH('Periodische Zahlungen'!$I12),'Periodische Zahlungen'!$H12)=0,I$1&gt;='Periodische Zahlungen'!$I12,I$1&lt;='Periodische Zahlungen'!$F12),'Periodische Zahlungen'!$D12,0),"")</f>
        <v>0</v>
      </c>
      <c r="J16" s="32">
        <f ca="1">IFERROR(IF(AND(MOD(MONTH(J$1)+12-MONTH('Periodische Zahlungen'!$I12),'Periodische Zahlungen'!$H12)=0,J$1&gt;='Periodische Zahlungen'!$I12,J$1&lt;='Periodische Zahlungen'!$F12),'Periodische Zahlungen'!$D12,0),"")</f>
        <v>0</v>
      </c>
      <c r="K16" s="32">
        <f ca="1">IFERROR(IF(AND(MOD(MONTH(K$1)+12-MONTH('Periodische Zahlungen'!$I12),'Periodische Zahlungen'!$H12)=0,K$1&gt;='Periodische Zahlungen'!$I12,K$1&lt;='Periodische Zahlungen'!$F12),'Periodische Zahlungen'!$D12,0),"")</f>
        <v>0</v>
      </c>
      <c r="L16" s="32">
        <f ca="1">IFERROR(IF(AND(MOD(MONTH(L$1)+12-MONTH('Periodische Zahlungen'!$I12),'Periodische Zahlungen'!$H12)=0,L$1&gt;='Periodische Zahlungen'!$I12,L$1&lt;='Periodische Zahlungen'!$F12),'Periodische Zahlungen'!$D12,0),"")</f>
        <v>0</v>
      </c>
      <c r="M16" s="32">
        <f ca="1">IFERROR(IF(AND(MOD(MONTH(M$1)+12-MONTH('Periodische Zahlungen'!$I12),'Periodische Zahlungen'!$H12)=0,M$1&gt;='Periodische Zahlungen'!$I12,M$1&lt;='Periodische Zahlungen'!$F12),'Periodische Zahlungen'!$D12,0),"")</f>
        <v>0</v>
      </c>
      <c r="N16" s="32">
        <f ca="1">IFERROR(IF(AND(MOD(MONTH(N$1)+12-MONTH('Periodische Zahlungen'!$I12),'Periodische Zahlungen'!$H12)=0,N$1&gt;='Periodische Zahlungen'!$I12,N$1&lt;='Periodische Zahlungen'!$F12),'Periodische Zahlungen'!$D12,0),"")</f>
        <v>0</v>
      </c>
      <c r="O16" s="32">
        <f ca="1">IFERROR(IF(AND(MOD(MONTH(O$1)+12-MONTH('Periodische Zahlungen'!$I12),'Periodische Zahlungen'!$H12)=0,O$1&gt;='Periodische Zahlungen'!$I12,O$1&lt;='Periodische Zahlungen'!$F12),'Periodische Zahlungen'!$D12,0),"")</f>
        <v>0</v>
      </c>
      <c r="P16" s="32">
        <f ca="1">IFERROR(IF(AND(MOD(MONTH(P$1)+12-MONTH('Periodische Zahlungen'!$I12),'Periodische Zahlungen'!$H12)=0,P$1&gt;='Periodische Zahlungen'!$I12,P$1&lt;='Periodische Zahlungen'!$F12),'Periodische Zahlungen'!$D12,0),"")</f>
        <v>0</v>
      </c>
      <c r="Q16" s="32">
        <f ca="1">IFERROR(IF(AND(MOD(MONTH(Q$1)+12-MONTH('Periodische Zahlungen'!$I12),'Periodische Zahlungen'!$H12)=0,Q$1&gt;='Periodische Zahlungen'!$I12,Q$1&lt;='Periodische Zahlungen'!$F12),'Periodische Zahlungen'!$D12,0),"")</f>
        <v>0</v>
      </c>
      <c r="R16" s="32">
        <f ca="1">IFERROR(IF(AND(MOD(MONTH(R$1)+12-MONTH('Periodische Zahlungen'!$I12),'Periodische Zahlungen'!$H12)=0,R$1&gt;='Periodische Zahlungen'!$I12,R$1&lt;='Periodische Zahlungen'!$F12),'Periodische Zahlungen'!$D12,0),"")</f>
        <v>1000</v>
      </c>
      <c r="S16" s="32">
        <f ca="1">IFERROR(IF(AND(MOD(MONTH(S$1)+12-MONTH('Periodische Zahlungen'!$I12),'Periodische Zahlungen'!$H12)=0,S$1&gt;='Periodische Zahlungen'!$I12,S$1&lt;='Periodische Zahlungen'!$F12),'Periodische Zahlungen'!$D12,0),"")</f>
        <v>0</v>
      </c>
      <c r="T16" s="32">
        <f ca="1">IFERROR(IF(AND(MOD(MONTH(T$1)+12-MONTH('Periodische Zahlungen'!$I12),'Periodische Zahlungen'!$H12)=0,T$1&gt;='Periodische Zahlungen'!$I12,T$1&lt;='Periodische Zahlungen'!$F12),'Periodische Zahlungen'!$D12,0),"")</f>
        <v>0</v>
      </c>
      <c r="U16" s="32">
        <f ca="1">IFERROR(IF(AND(MOD(MONTH(U$1)+12-MONTH('Periodische Zahlungen'!$I12),'Periodische Zahlungen'!$H12)=0,U$1&gt;='Periodische Zahlungen'!$I12,U$1&lt;='Periodische Zahlungen'!$F12),'Periodische Zahlungen'!$D12,0),"")</f>
        <v>0</v>
      </c>
      <c r="V16" s="32">
        <f ca="1">IFERROR(IF(AND(MOD(MONTH(V$1)+12-MONTH('Periodische Zahlungen'!$I12),'Periodische Zahlungen'!$H12)=0,V$1&gt;='Periodische Zahlungen'!$I12,V$1&lt;='Periodische Zahlungen'!$F12),'Periodische Zahlungen'!$D12,0),"")</f>
        <v>0</v>
      </c>
      <c r="W16" s="32">
        <f ca="1">IFERROR(IF(AND(MOD(MONTH(W$1)+12-MONTH('Periodische Zahlungen'!$I12),'Periodische Zahlungen'!$H12)=0,W$1&gt;='Periodische Zahlungen'!$I12,W$1&lt;='Periodische Zahlungen'!$F12),'Periodische Zahlungen'!$D12,0),"")</f>
        <v>0</v>
      </c>
      <c r="X16" s="32">
        <f ca="1">IFERROR(IF(AND(MOD(MONTH(X$1)+12-MONTH('Periodische Zahlungen'!$I12),'Periodische Zahlungen'!$H12)=0,X$1&gt;='Periodische Zahlungen'!$I12,X$1&lt;='Periodische Zahlungen'!$F12),'Periodische Zahlungen'!$D12,0),"")</f>
        <v>0</v>
      </c>
      <c r="Y16" s="32">
        <f ca="1">IFERROR(IF(AND(MOD(MONTH(Y$1)+12-MONTH('Periodische Zahlungen'!$I12),'Periodische Zahlungen'!$H12)=0,Y$1&gt;='Periodische Zahlungen'!$I12,Y$1&lt;='Periodische Zahlungen'!$F12),'Periodische Zahlungen'!$D12,0),"")</f>
        <v>0</v>
      </c>
      <c r="Z16" s="27">
        <f t="shared" ca="1" si="3"/>
        <v>2000</v>
      </c>
      <c r="AA16" s="27">
        <f t="shared" ca="1" si="4"/>
        <v>83.333333333333329</v>
      </c>
    </row>
    <row r="17" spans="1:27">
      <c r="A17" s="31" t="str">
        <f>IF('Periodische Zahlungen'!A13&lt;&gt;"",'Periodische Zahlungen'!A13&amp;" ("&amp;'Periodische Zahlungen'!C13&amp;" "&amp;TEXT('Periodische Zahlungen'!D13,"0.00")&amp;" ab "&amp;TEXT('Periodische Zahlungen'!E13,"MMM/JJJJ")&amp;")","")</f>
        <v>Reise- und Akquisekosten (Zweimonatlich 200.00 ab Mai/2020)</v>
      </c>
      <c r="B17" s="32">
        <f ca="1">IFERROR(IF(AND(MOD(MONTH(B$1)+12-MONTH('Periodische Zahlungen'!$I13),'Periodische Zahlungen'!$H13)=0,B$1&gt;='Periodische Zahlungen'!$I13,B$1&lt;='Periodische Zahlungen'!$F13),'Periodische Zahlungen'!$D13,0),"")</f>
        <v>200</v>
      </c>
      <c r="C17" s="32">
        <f ca="1">IFERROR(IF(AND(MOD(MONTH(C$1)+12-MONTH('Periodische Zahlungen'!$I13),'Periodische Zahlungen'!$H13)=0,C$1&gt;='Periodische Zahlungen'!$I13,C$1&lt;='Periodische Zahlungen'!$F13),'Periodische Zahlungen'!$D13,0),"")</f>
        <v>0</v>
      </c>
      <c r="D17" s="32">
        <f ca="1">IFERROR(IF(AND(MOD(MONTH(D$1)+12-MONTH('Periodische Zahlungen'!$I13),'Periodische Zahlungen'!$H13)=0,D$1&gt;='Periodische Zahlungen'!$I13,D$1&lt;='Periodische Zahlungen'!$F13),'Periodische Zahlungen'!$D13,0),"")</f>
        <v>200</v>
      </c>
      <c r="E17" s="32">
        <f ca="1">IFERROR(IF(AND(MOD(MONTH(E$1)+12-MONTH('Periodische Zahlungen'!$I13),'Periodische Zahlungen'!$H13)=0,E$1&gt;='Periodische Zahlungen'!$I13,E$1&lt;='Periodische Zahlungen'!$F13),'Periodische Zahlungen'!$D13,0),"")</f>
        <v>0</v>
      </c>
      <c r="F17" s="32">
        <f ca="1">IFERROR(IF(AND(MOD(MONTH(F$1)+12-MONTH('Periodische Zahlungen'!$I13),'Periodische Zahlungen'!$H13)=0,F$1&gt;='Periodische Zahlungen'!$I13,F$1&lt;='Periodische Zahlungen'!$F13),'Periodische Zahlungen'!$D13,0),"")</f>
        <v>200</v>
      </c>
      <c r="G17" s="32">
        <f ca="1">IFERROR(IF(AND(MOD(MONTH(G$1)+12-MONTH('Periodische Zahlungen'!$I13),'Periodische Zahlungen'!$H13)=0,G$1&gt;='Periodische Zahlungen'!$I13,G$1&lt;='Periodische Zahlungen'!$F13),'Periodische Zahlungen'!$D13,0),"")</f>
        <v>0</v>
      </c>
      <c r="H17" s="32">
        <f ca="1">IFERROR(IF(AND(MOD(MONTH(H$1)+12-MONTH('Periodische Zahlungen'!$I13),'Periodische Zahlungen'!$H13)=0,H$1&gt;='Periodische Zahlungen'!$I13,H$1&lt;='Periodische Zahlungen'!$F13),'Periodische Zahlungen'!$D13,0),"")</f>
        <v>200</v>
      </c>
      <c r="I17" s="32">
        <f ca="1">IFERROR(IF(AND(MOD(MONTH(I$1)+12-MONTH('Periodische Zahlungen'!$I13),'Periodische Zahlungen'!$H13)=0,I$1&gt;='Periodische Zahlungen'!$I13,I$1&lt;='Periodische Zahlungen'!$F13),'Periodische Zahlungen'!$D13,0),"")</f>
        <v>0</v>
      </c>
      <c r="J17" s="32">
        <f ca="1">IFERROR(IF(AND(MOD(MONTH(J$1)+12-MONTH('Periodische Zahlungen'!$I13),'Periodische Zahlungen'!$H13)=0,J$1&gt;='Periodische Zahlungen'!$I13,J$1&lt;='Periodische Zahlungen'!$F13),'Periodische Zahlungen'!$D13,0),"")</f>
        <v>200</v>
      </c>
      <c r="K17" s="32">
        <f ca="1">IFERROR(IF(AND(MOD(MONTH(K$1)+12-MONTH('Periodische Zahlungen'!$I13),'Periodische Zahlungen'!$H13)=0,K$1&gt;='Periodische Zahlungen'!$I13,K$1&lt;='Periodische Zahlungen'!$F13),'Periodische Zahlungen'!$D13,0),"")</f>
        <v>0</v>
      </c>
      <c r="L17" s="32">
        <f ca="1">IFERROR(IF(AND(MOD(MONTH(L$1)+12-MONTH('Periodische Zahlungen'!$I13),'Periodische Zahlungen'!$H13)=0,L$1&gt;='Periodische Zahlungen'!$I13,L$1&lt;='Periodische Zahlungen'!$F13),'Periodische Zahlungen'!$D13,0),"")</f>
        <v>200</v>
      </c>
      <c r="M17" s="32">
        <f ca="1">IFERROR(IF(AND(MOD(MONTH(M$1)+12-MONTH('Periodische Zahlungen'!$I13),'Periodische Zahlungen'!$H13)=0,M$1&gt;='Periodische Zahlungen'!$I13,M$1&lt;='Periodische Zahlungen'!$F13),'Periodische Zahlungen'!$D13,0),"")</f>
        <v>0</v>
      </c>
      <c r="N17" s="32">
        <f ca="1">IFERROR(IF(AND(MOD(MONTH(N$1)+12-MONTH('Periodische Zahlungen'!$I13),'Periodische Zahlungen'!$H13)=0,N$1&gt;='Periodische Zahlungen'!$I13,N$1&lt;='Periodische Zahlungen'!$F13),'Periodische Zahlungen'!$D13,0),"")</f>
        <v>200</v>
      </c>
      <c r="O17" s="32">
        <f ca="1">IFERROR(IF(AND(MOD(MONTH(O$1)+12-MONTH('Periodische Zahlungen'!$I13),'Periodische Zahlungen'!$H13)=0,O$1&gt;='Periodische Zahlungen'!$I13,O$1&lt;='Periodische Zahlungen'!$F13),'Periodische Zahlungen'!$D13,0),"")</f>
        <v>0</v>
      </c>
      <c r="P17" s="32">
        <f ca="1">IFERROR(IF(AND(MOD(MONTH(P$1)+12-MONTH('Periodische Zahlungen'!$I13),'Periodische Zahlungen'!$H13)=0,P$1&gt;='Periodische Zahlungen'!$I13,P$1&lt;='Periodische Zahlungen'!$F13),'Periodische Zahlungen'!$D13,0),"")</f>
        <v>200</v>
      </c>
      <c r="Q17" s="32">
        <f ca="1">IFERROR(IF(AND(MOD(MONTH(Q$1)+12-MONTH('Periodische Zahlungen'!$I13),'Periodische Zahlungen'!$H13)=0,Q$1&gt;='Periodische Zahlungen'!$I13,Q$1&lt;='Periodische Zahlungen'!$F13),'Periodische Zahlungen'!$D13,0),"")</f>
        <v>0</v>
      </c>
      <c r="R17" s="32">
        <f ca="1">IFERROR(IF(AND(MOD(MONTH(R$1)+12-MONTH('Periodische Zahlungen'!$I13),'Periodische Zahlungen'!$H13)=0,R$1&gt;='Periodische Zahlungen'!$I13,R$1&lt;='Periodische Zahlungen'!$F13),'Periodische Zahlungen'!$D13,0),"")</f>
        <v>200</v>
      </c>
      <c r="S17" s="32">
        <f ca="1">IFERROR(IF(AND(MOD(MONTH(S$1)+12-MONTH('Periodische Zahlungen'!$I13),'Periodische Zahlungen'!$H13)=0,S$1&gt;='Periodische Zahlungen'!$I13,S$1&lt;='Periodische Zahlungen'!$F13),'Periodische Zahlungen'!$D13,0),"")</f>
        <v>0</v>
      </c>
      <c r="T17" s="32">
        <f ca="1">IFERROR(IF(AND(MOD(MONTH(T$1)+12-MONTH('Periodische Zahlungen'!$I13),'Periodische Zahlungen'!$H13)=0,T$1&gt;='Periodische Zahlungen'!$I13,T$1&lt;='Periodische Zahlungen'!$F13),'Periodische Zahlungen'!$D13,0),"")</f>
        <v>200</v>
      </c>
      <c r="U17" s="32">
        <f ca="1">IFERROR(IF(AND(MOD(MONTH(U$1)+12-MONTH('Periodische Zahlungen'!$I13),'Periodische Zahlungen'!$H13)=0,U$1&gt;='Periodische Zahlungen'!$I13,U$1&lt;='Periodische Zahlungen'!$F13),'Periodische Zahlungen'!$D13,0),"")</f>
        <v>0</v>
      </c>
      <c r="V17" s="32">
        <f ca="1">IFERROR(IF(AND(MOD(MONTH(V$1)+12-MONTH('Periodische Zahlungen'!$I13),'Periodische Zahlungen'!$H13)=0,V$1&gt;='Periodische Zahlungen'!$I13,V$1&lt;='Periodische Zahlungen'!$F13),'Periodische Zahlungen'!$D13,0),"")</f>
        <v>200</v>
      </c>
      <c r="W17" s="32">
        <f ca="1">IFERROR(IF(AND(MOD(MONTH(W$1)+12-MONTH('Periodische Zahlungen'!$I13),'Periodische Zahlungen'!$H13)=0,W$1&gt;='Periodische Zahlungen'!$I13,W$1&lt;='Periodische Zahlungen'!$F13),'Periodische Zahlungen'!$D13,0),"")</f>
        <v>0</v>
      </c>
      <c r="X17" s="32">
        <f ca="1">IFERROR(IF(AND(MOD(MONTH(X$1)+12-MONTH('Periodische Zahlungen'!$I13),'Periodische Zahlungen'!$H13)=0,X$1&gt;='Periodische Zahlungen'!$I13,X$1&lt;='Periodische Zahlungen'!$F13),'Periodische Zahlungen'!$D13,0),"")</f>
        <v>200</v>
      </c>
      <c r="Y17" s="32">
        <f ca="1">IFERROR(IF(AND(MOD(MONTH(Y$1)+12-MONTH('Periodische Zahlungen'!$I13),'Periodische Zahlungen'!$H13)=0,Y$1&gt;='Periodische Zahlungen'!$I13,Y$1&lt;='Periodische Zahlungen'!$F13),'Periodische Zahlungen'!$D13,0),"")</f>
        <v>0</v>
      </c>
      <c r="Z17" s="27">
        <f t="shared" ca="1" si="3"/>
        <v>2400</v>
      </c>
      <c r="AA17" s="27">
        <f t="shared" ca="1" si="4"/>
        <v>100</v>
      </c>
    </row>
    <row r="18" spans="1:27">
      <c r="A18" s="31" t="str">
        <f>IF('Periodische Zahlungen'!A14&lt;&gt;"",'Periodische Zahlungen'!A14&amp;" ("&amp;'Periodische Zahlungen'!C14&amp;" "&amp;TEXT('Periodische Zahlungen'!D14,"0.00")&amp;" ab "&amp;TEXT('Periodische Zahlungen'!E14,"MMM/JJJJ")&amp;")","")</f>
        <v>Steuerberater (Monatlich 500.00 ab Apr/2020)</v>
      </c>
      <c r="B18" s="32">
        <f ca="1">IFERROR(IF(AND(MOD(MONTH(B$1)+12-MONTH('Periodische Zahlungen'!$I14),'Periodische Zahlungen'!$H14)=0,B$1&gt;='Periodische Zahlungen'!$I14,B$1&lt;='Periodische Zahlungen'!$F14),'Periodische Zahlungen'!$D14,0),"")</f>
        <v>500</v>
      </c>
      <c r="C18" s="32">
        <f ca="1">IFERROR(IF(AND(MOD(MONTH(C$1)+12-MONTH('Periodische Zahlungen'!$I14),'Periodische Zahlungen'!$H14)=0,C$1&gt;='Periodische Zahlungen'!$I14,C$1&lt;='Periodische Zahlungen'!$F14),'Periodische Zahlungen'!$D14,0),"")</f>
        <v>500</v>
      </c>
      <c r="D18" s="32">
        <f ca="1">IFERROR(IF(AND(MOD(MONTH(D$1)+12-MONTH('Periodische Zahlungen'!$I14),'Periodische Zahlungen'!$H14)=0,D$1&gt;='Periodische Zahlungen'!$I14,D$1&lt;='Periodische Zahlungen'!$F14),'Periodische Zahlungen'!$D14,0),"")</f>
        <v>500</v>
      </c>
      <c r="E18" s="32">
        <f ca="1">IFERROR(IF(AND(MOD(MONTH(E$1)+12-MONTH('Periodische Zahlungen'!$I14),'Periodische Zahlungen'!$H14)=0,E$1&gt;='Periodische Zahlungen'!$I14,E$1&lt;='Periodische Zahlungen'!$F14),'Periodische Zahlungen'!$D14,0),"")</f>
        <v>500</v>
      </c>
      <c r="F18" s="32">
        <f ca="1">IFERROR(IF(AND(MOD(MONTH(F$1)+12-MONTH('Periodische Zahlungen'!$I14),'Periodische Zahlungen'!$H14)=0,F$1&gt;='Periodische Zahlungen'!$I14,F$1&lt;='Periodische Zahlungen'!$F14),'Periodische Zahlungen'!$D14,0),"")</f>
        <v>500</v>
      </c>
      <c r="G18" s="32">
        <f ca="1">IFERROR(IF(AND(MOD(MONTH(G$1)+12-MONTH('Periodische Zahlungen'!$I14),'Periodische Zahlungen'!$H14)=0,G$1&gt;='Periodische Zahlungen'!$I14,G$1&lt;='Periodische Zahlungen'!$F14),'Periodische Zahlungen'!$D14,0),"")</f>
        <v>500</v>
      </c>
      <c r="H18" s="32">
        <f ca="1">IFERROR(IF(AND(MOD(MONTH(H$1)+12-MONTH('Periodische Zahlungen'!$I14),'Periodische Zahlungen'!$H14)=0,H$1&gt;='Periodische Zahlungen'!$I14,H$1&lt;='Periodische Zahlungen'!$F14),'Periodische Zahlungen'!$D14,0),"")</f>
        <v>500</v>
      </c>
      <c r="I18" s="32">
        <f ca="1">IFERROR(IF(AND(MOD(MONTH(I$1)+12-MONTH('Periodische Zahlungen'!$I14),'Periodische Zahlungen'!$H14)=0,I$1&gt;='Periodische Zahlungen'!$I14,I$1&lt;='Periodische Zahlungen'!$F14),'Periodische Zahlungen'!$D14,0),"")</f>
        <v>500</v>
      </c>
      <c r="J18" s="32">
        <f ca="1">IFERROR(IF(AND(MOD(MONTH(J$1)+12-MONTH('Periodische Zahlungen'!$I14),'Periodische Zahlungen'!$H14)=0,J$1&gt;='Periodische Zahlungen'!$I14,J$1&lt;='Periodische Zahlungen'!$F14),'Periodische Zahlungen'!$D14,0),"")</f>
        <v>500</v>
      </c>
      <c r="K18" s="32">
        <f ca="1">IFERROR(IF(AND(MOD(MONTH(K$1)+12-MONTH('Periodische Zahlungen'!$I14),'Periodische Zahlungen'!$H14)=0,K$1&gt;='Periodische Zahlungen'!$I14,K$1&lt;='Periodische Zahlungen'!$F14),'Periodische Zahlungen'!$D14,0),"")</f>
        <v>500</v>
      </c>
      <c r="L18" s="32">
        <f ca="1">IFERROR(IF(AND(MOD(MONTH(L$1)+12-MONTH('Periodische Zahlungen'!$I14),'Periodische Zahlungen'!$H14)=0,L$1&gt;='Periodische Zahlungen'!$I14,L$1&lt;='Periodische Zahlungen'!$F14),'Periodische Zahlungen'!$D14,0),"")</f>
        <v>500</v>
      </c>
      <c r="M18" s="32">
        <f ca="1">IFERROR(IF(AND(MOD(MONTH(M$1)+12-MONTH('Periodische Zahlungen'!$I14),'Periodische Zahlungen'!$H14)=0,M$1&gt;='Periodische Zahlungen'!$I14,M$1&lt;='Periodische Zahlungen'!$F14),'Periodische Zahlungen'!$D14,0),"")</f>
        <v>500</v>
      </c>
      <c r="N18" s="32">
        <f ca="1">IFERROR(IF(AND(MOD(MONTH(N$1)+12-MONTH('Periodische Zahlungen'!$I14),'Periodische Zahlungen'!$H14)=0,N$1&gt;='Periodische Zahlungen'!$I14,N$1&lt;='Periodische Zahlungen'!$F14),'Periodische Zahlungen'!$D14,0),"")</f>
        <v>500</v>
      </c>
      <c r="O18" s="32">
        <f ca="1">IFERROR(IF(AND(MOD(MONTH(O$1)+12-MONTH('Periodische Zahlungen'!$I14),'Periodische Zahlungen'!$H14)=0,O$1&gt;='Periodische Zahlungen'!$I14,O$1&lt;='Periodische Zahlungen'!$F14),'Periodische Zahlungen'!$D14,0),"")</f>
        <v>500</v>
      </c>
      <c r="P18" s="32">
        <f ca="1">IFERROR(IF(AND(MOD(MONTH(P$1)+12-MONTH('Periodische Zahlungen'!$I14),'Periodische Zahlungen'!$H14)=0,P$1&gt;='Periodische Zahlungen'!$I14,P$1&lt;='Periodische Zahlungen'!$F14),'Periodische Zahlungen'!$D14,0),"")</f>
        <v>500</v>
      </c>
      <c r="Q18" s="32">
        <f ca="1">IFERROR(IF(AND(MOD(MONTH(Q$1)+12-MONTH('Periodische Zahlungen'!$I14),'Periodische Zahlungen'!$H14)=0,Q$1&gt;='Periodische Zahlungen'!$I14,Q$1&lt;='Periodische Zahlungen'!$F14),'Periodische Zahlungen'!$D14,0),"")</f>
        <v>500</v>
      </c>
      <c r="R18" s="32">
        <f ca="1">IFERROR(IF(AND(MOD(MONTH(R$1)+12-MONTH('Periodische Zahlungen'!$I14),'Periodische Zahlungen'!$H14)=0,R$1&gt;='Periodische Zahlungen'!$I14,R$1&lt;='Periodische Zahlungen'!$F14),'Periodische Zahlungen'!$D14,0),"")</f>
        <v>500</v>
      </c>
      <c r="S18" s="32">
        <f ca="1">IFERROR(IF(AND(MOD(MONTH(S$1)+12-MONTH('Periodische Zahlungen'!$I14),'Periodische Zahlungen'!$H14)=0,S$1&gt;='Periodische Zahlungen'!$I14,S$1&lt;='Periodische Zahlungen'!$F14),'Periodische Zahlungen'!$D14,0),"")</f>
        <v>500</v>
      </c>
      <c r="T18" s="32">
        <f ca="1">IFERROR(IF(AND(MOD(MONTH(T$1)+12-MONTH('Periodische Zahlungen'!$I14),'Periodische Zahlungen'!$H14)=0,T$1&gt;='Periodische Zahlungen'!$I14,T$1&lt;='Periodische Zahlungen'!$F14),'Periodische Zahlungen'!$D14,0),"")</f>
        <v>500</v>
      </c>
      <c r="U18" s="32">
        <f ca="1">IFERROR(IF(AND(MOD(MONTH(U$1)+12-MONTH('Periodische Zahlungen'!$I14),'Periodische Zahlungen'!$H14)=0,U$1&gt;='Periodische Zahlungen'!$I14,U$1&lt;='Periodische Zahlungen'!$F14),'Periodische Zahlungen'!$D14,0),"")</f>
        <v>500</v>
      </c>
      <c r="V18" s="32">
        <f ca="1">IFERROR(IF(AND(MOD(MONTH(V$1)+12-MONTH('Periodische Zahlungen'!$I14),'Periodische Zahlungen'!$H14)=0,V$1&gt;='Periodische Zahlungen'!$I14,V$1&lt;='Periodische Zahlungen'!$F14),'Periodische Zahlungen'!$D14,0),"")</f>
        <v>500</v>
      </c>
      <c r="W18" s="32">
        <f ca="1">IFERROR(IF(AND(MOD(MONTH(W$1)+12-MONTH('Periodische Zahlungen'!$I14),'Periodische Zahlungen'!$H14)=0,W$1&gt;='Periodische Zahlungen'!$I14,W$1&lt;='Periodische Zahlungen'!$F14),'Periodische Zahlungen'!$D14,0),"")</f>
        <v>500</v>
      </c>
      <c r="X18" s="32">
        <f ca="1">IFERROR(IF(AND(MOD(MONTH(X$1)+12-MONTH('Periodische Zahlungen'!$I14),'Periodische Zahlungen'!$H14)=0,X$1&gt;='Periodische Zahlungen'!$I14,X$1&lt;='Periodische Zahlungen'!$F14),'Periodische Zahlungen'!$D14,0),"")</f>
        <v>500</v>
      </c>
      <c r="Y18" s="32">
        <f ca="1">IFERROR(IF(AND(MOD(MONTH(Y$1)+12-MONTH('Periodische Zahlungen'!$I14),'Periodische Zahlungen'!$H14)=0,Y$1&gt;='Periodische Zahlungen'!$I14,Y$1&lt;='Periodische Zahlungen'!$F14),'Periodische Zahlungen'!$D14,0),"")</f>
        <v>500</v>
      </c>
      <c r="Z18" s="27">
        <f t="shared" ca="1" si="3"/>
        <v>12000</v>
      </c>
      <c r="AA18" s="27">
        <f t="shared" ca="1" si="4"/>
        <v>500</v>
      </c>
    </row>
    <row r="19" spans="1:27">
      <c r="A19" s="31" t="str">
        <f>IF('Periodische Zahlungen'!A15&lt;&gt;"",'Periodische Zahlungen'!A15&amp;" ("&amp;'Periodische Zahlungen'!C15&amp;" "&amp;TEXT('Periodische Zahlungen'!D15,"0.00")&amp;" ab "&amp;TEXT('Periodische Zahlungen'!E15,"MMM/JJJJ")&amp;")","")</f>
        <v>Telefon (Festnetz) (Monatlich 150.00 ab Jan/2021)</v>
      </c>
      <c r="B19" s="32">
        <f ca="1">IFERROR(IF(AND(MOD(MONTH(B$1)+12-MONTH('Periodische Zahlungen'!$I15),'Periodische Zahlungen'!$H15)=0,B$1&gt;='Periodische Zahlungen'!$I15,B$1&lt;='Periodische Zahlungen'!$F15),'Periodische Zahlungen'!$D15,0),"")</f>
        <v>0</v>
      </c>
      <c r="C19" s="32">
        <f ca="1">IFERROR(IF(AND(MOD(MONTH(C$1)+12-MONTH('Periodische Zahlungen'!$I15),'Periodische Zahlungen'!$H15)=0,C$1&gt;='Periodische Zahlungen'!$I15,C$1&lt;='Periodische Zahlungen'!$F15),'Periodische Zahlungen'!$D15,0),"")</f>
        <v>0</v>
      </c>
      <c r="D19" s="32">
        <f ca="1">IFERROR(IF(AND(MOD(MONTH(D$1)+12-MONTH('Periodische Zahlungen'!$I15),'Periodische Zahlungen'!$H15)=0,D$1&gt;='Periodische Zahlungen'!$I15,D$1&lt;='Periodische Zahlungen'!$F15),'Periodische Zahlungen'!$D15,0),"")</f>
        <v>0</v>
      </c>
      <c r="E19" s="32">
        <f ca="1">IFERROR(IF(AND(MOD(MONTH(E$1)+12-MONTH('Periodische Zahlungen'!$I15),'Periodische Zahlungen'!$H15)=0,E$1&gt;='Periodische Zahlungen'!$I15,E$1&lt;='Periodische Zahlungen'!$F15),'Periodische Zahlungen'!$D15,0),"")</f>
        <v>0</v>
      </c>
      <c r="F19" s="32">
        <f ca="1">IFERROR(IF(AND(MOD(MONTH(F$1)+12-MONTH('Periodische Zahlungen'!$I15),'Periodische Zahlungen'!$H15)=0,F$1&gt;='Periodische Zahlungen'!$I15,F$1&lt;='Periodische Zahlungen'!$F15),'Periodische Zahlungen'!$D15,0),"")</f>
        <v>0</v>
      </c>
      <c r="G19" s="32">
        <f ca="1">IFERROR(IF(AND(MOD(MONTH(G$1)+12-MONTH('Periodische Zahlungen'!$I15),'Periodische Zahlungen'!$H15)=0,G$1&gt;='Periodische Zahlungen'!$I15,G$1&lt;='Periodische Zahlungen'!$F15),'Periodische Zahlungen'!$D15,0),"")</f>
        <v>0</v>
      </c>
      <c r="H19" s="32">
        <f ca="1">IFERROR(IF(AND(MOD(MONTH(H$1)+12-MONTH('Periodische Zahlungen'!$I15),'Periodische Zahlungen'!$H15)=0,H$1&gt;='Periodische Zahlungen'!$I15,H$1&lt;='Periodische Zahlungen'!$F15),'Periodische Zahlungen'!$D15,0),"")</f>
        <v>0</v>
      </c>
      <c r="I19" s="32">
        <f ca="1">IFERROR(IF(AND(MOD(MONTH(I$1)+12-MONTH('Periodische Zahlungen'!$I15),'Periodische Zahlungen'!$H15)=0,I$1&gt;='Periodische Zahlungen'!$I15,I$1&lt;='Periodische Zahlungen'!$F15),'Periodische Zahlungen'!$D15,0),"")</f>
        <v>0</v>
      </c>
      <c r="J19" s="32">
        <f ca="1">IFERROR(IF(AND(MOD(MONTH(J$1)+12-MONTH('Periodische Zahlungen'!$I15),'Periodische Zahlungen'!$H15)=0,J$1&gt;='Periodische Zahlungen'!$I15,J$1&lt;='Periodische Zahlungen'!$F15),'Periodische Zahlungen'!$D15,0),"")</f>
        <v>150</v>
      </c>
      <c r="K19" s="32">
        <f ca="1">IFERROR(IF(AND(MOD(MONTH(K$1)+12-MONTH('Periodische Zahlungen'!$I15),'Periodische Zahlungen'!$H15)=0,K$1&gt;='Periodische Zahlungen'!$I15,K$1&lt;='Periodische Zahlungen'!$F15),'Periodische Zahlungen'!$D15,0),"")</f>
        <v>150</v>
      </c>
      <c r="L19" s="32">
        <f ca="1">IFERROR(IF(AND(MOD(MONTH(L$1)+12-MONTH('Periodische Zahlungen'!$I15),'Periodische Zahlungen'!$H15)=0,L$1&gt;='Periodische Zahlungen'!$I15,L$1&lt;='Periodische Zahlungen'!$F15),'Periodische Zahlungen'!$D15,0),"")</f>
        <v>150</v>
      </c>
      <c r="M19" s="32">
        <f ca="1">IFERROR(IF(AND(MOD(MONTH(M$1)+12-MONTH('Periodische Zahlungen'!$I15),'Periodische Zahlungen'!$H15)=0,M$1&gt;='Periodische Zahlungen'!$I15,M$1&lt;='Periodische Zahlungen'!$F15),'Periodische Zahlungen'!$D15,0),"")</f>
        <v>150</v>
      </c>
      <c r="N19" s="32">
        <f ca="1">IFERROR(IF(AND(MOD(MONTH(N$1)+12-MONTH('Periodische Zahlungen'!$I15),'Periodische Zahlungen'!$H15)=0,N$1&gt;='Periodische Zahlungen'!$I15,N$1&lt;='Periodische Zahlungen'!$F15),'Periodische Zahlungen'!$D15,0),"")</f>
        <v>150</v>
      </c>
      <c r="O19" s="32">
        <f ca="1">IFERROR(IF(AND(MOD(MONTH(O$1)+12-MONTH('Periodische Zahlungen'!$I15),'Periodische Zahlungen'!$H15)=0,O$1&gt;='Periodische Zahlungen'!$I15,O$1&lt;='Periodische Zahlungen'!$F15),'Periodische Zahlungen'!$D15,0),"")</f>
        <v>150</v>
      </c>
      <c r="P19" s="32">
        <f ca="1">IFERROR(IF(AND(MOD(MONTH(P$1)+12-MONTH('Periodische Zahlungen'!$I15),'Periodische Zahlungen'!$H15)=0,P$1&gt;='Periodische Zahlungen'!$I15,P$1&lt;='Periodische Zahlungen'!$F15),'Periodische Zahlungen'!$D15,0),"")</f>
        <v>150</v>
      </c>
      <c r="Q19" s="32">
        <f ca="1">IFERROR(IF(AND(MOD(MONTH(Q$1)+12-MONTH('Periodische Zahlungen'!$I15),'Periodische Zahlungen'!$H15)=0,Q$1&gt;='Periodische Zahlungen'!$I15,Q$1&lt;='Periodische Zahlungen'!$F15),'Periodische Zahlungen'!$D15,0),"")</f>
        <v>150</v>
      </c>
      <c r="R19" s="32">
        <f ca="1">IFERROR(IF(AND(MOD(MONTH(R$1)+12-MONTH('Periodische Zahlungen'!$I15),'Periodische Zahlungen'!$H15)=0,R$1&gt;='Periodische Zahlungen'!$I15,R$1&lt;='Periodische Zahlungen'!$F15),'Periodische Zahlungen'!$D15,0),"")</f>
        <v>150</v>
      </c>
      <c r="S19" s="32">
        <f ca="1">IFERROR(IF(AND(MOD(MONTH(S$1)+12-MONTH('Periodische Zahlungen'!$I15),'Periodische Zahlungen'!$H15)=0,S$1&gt;='Periodische Zahlungen'!$I15,S$1&lt;='Periodische Zahlungen'!$F15),'Periodische Zahlungen'!$D15,0),"")</f>
        <v>150</v>
      </c>
      <c r="T19" s="32">
        <f ca="1">IFERROR(IF(AND(MOD(MONTH(T$1)+12-MONTH('Periodische Zahlungen'!$I15),'Periodische Zahlungen'!$H15)=0,T$1&gt;='Periodische Zahlungen'!$I15,T$1&lt;='Periodische Zahlungen'!$F15),'Periodische Zahlungen'!$D15,0),"")</f>
        <v>150</v>
      </c>
      <c r="U19" s="32">
        <f ca="1">IFERROR(IF(AND(MOD(MONTH(U$1)+12-MONTH('Periodische Zahlungen'!$I15),'Periodische Zahlungen'!$H15)=0,U$1&gt;='Periodische Zahlungen'!$I15,U$1&lt;='Periodische Zahlungen'!$F15),'Periodische Zahlungen'!$D15,0),"")</f>
        <v>150</v>
      </c>
      <c r="V19" s="32">
        <f ca="1">IFERROR(IF(AND(MOD(MONTH(V$1)+12-MONTH('Periodische Zahlungen'!$I15),'Periodische Zahlungen'!$H15)=0,V$1&gt;='Periodische Zahlungen'!$I15,V$1&lt;='Periodische Zahlungen'!$F15),'Periodische Zahlungen'!$D15,0),"")</f>
        <v>150</v>
      </c>
      <c r="W19" s="32">
        <f ca="1">IFERROR(IF(AND(MOD(MONTH(W$1)+12-MONTH('Periodische Zahlungen'!$I15),'Periodische Zahlungen'!$H15)=0,W$1&gt;='Periodische Zahlungen'!$I15,W$1&lt;='Periodische Zahlungen'!$F15),'Periodische Zahlungen'!$D15,0),"")</f>
        <v>150</v>
      </c>
      <c r="X19" s="32">
        <f ca="1">IFERROR(IF(AND(MOD(MONTH(X$1)+12-MONTH('Periodische Zahlungen'!$I15),'Periodische Zahlungen'!$H15)=0,X$1&gt;='Periodische Zahlungen'!$I15,X$1&lt;='Periodische Zahlungen'!$F15),'Periodische Zahlungen'!$D15,0),"")</f>
        <v>150</v>
      </c>
      <c r="Y19" s="32">
        <f ca="1">IFERROR(IF(AND(MOD(MONTH(Y$1)+12-MONTH('Periodische Zahlungen'!$I15),'Periodische Zahlungen'!$H15)=0,Y$1&gt;='Periodische Zahlungen'!$I15,Y$1&lt;='Periodische Zahlungen'!$F15),'Periodische Zahlungen'!$D15,0),"")</f>
        <v>150</v>
      </c>
      <c r="Z19" s="27">
        <f t="shared" ca="1" si="3"/>
        <v>2400</v>
      </c>
      <c r="AA19" s="27">
        <f t="shared" ca="1" si="4"/>
        <v>100</v>
      </c>
    </row>
    <row r="20" spans="1:27">
      <c r="A20" s="31" t="str">
        <f>IF('Periodische Zahlungen'!A16&lt;&gt;"",'Periodische Zahlungen'!A16&amp;" ("&amp;'Periodische Zahlungen'!C16&amp;" "&amp;TEXT('Periodische Zahlungen'!D16,"0.00")&amp;" ab "&amp;TEXT('Periodische Zahlungen'!E16,"MMM/JJJJ")&amp;")","")</f>
        <v>Telefon (Mobil) (Monatlich 80.00 ab Mär/2020)</v>
      </c>
      <c r="B20" s="32">
        <f ca="1">IFERROR(IF(AND(MOD(MONTH(B$1)+12-MONTH('Periodische Zahlungen'!$I16),'Periodische Zahlungen'!$H16)=0,B$1&gt;='Periodische Zahlungen'!$I16,B$1&lt;='Periodische Zahlungen'!$F16),'Periodische Zahlungen'!$D16,0),"")</f>
        <v>80</v>
      </c>
      <c r="C20" s="32">
        <f ca="1">IFERROR(IF(AND(MOD(MONTH(C$1)+12-MONTH('Periodische Zahlungen'!$I16),'Periodische Zahlungen'!$H16)=0,C$1&gt;='Periodische Zahlungen'!$I16,C$1&lt;='Periodische Zahlungen'!$F16),'Periodische Zahlungen'!$D16,0),"")</f>
        <v>80</v>
      </c>
      <c r="D20" s="32">
        <f ca="1">IFERROR(IF(AND(MOD(MONTH(D$1)+12-MONTH('Periodische Zahlungen'!$I16),'Periodische Zahlungen'!$H16)=0,D$1&gt;='Periodische Zahlungen'!$I16,D$1&lt;='Periodische Zahlungen'!$F16),'Periodische Zahlungen'!$D16,0),"")</f>
        <v>80</v>
      </c>
      <c r="E20" s="32">
        <f ca="1">IFERROR(IF(AND(MOD(MONTH(E$1)+12-MONTH('Periodische Zahlungen'!$I16),'Periodische Zahlungen'!$H16)=0,E$1&gt;='Periodische Zahlungen'!$I16,E$1&lt;='Periodische Zahlungen'!$F16),'Periodische Zahlungen'!$D16,0),"")</f>
        <v>80</v>
      </c>
      <c r="F20" s="32">
        <f ca="1">IFERROR(IF(AND(MOD(MONTH(F$1)+12-MONTH('Periodische Zahlungen'!$I16),'Periodische Zahlungen'!$H16)=0,F$1&gt;='Periodische Zahlungen'!$I16,F$1&lt;='Periodische Zahlungen'!$F16),'Periodische Zahlungen'!$D16,0),"")</f>
        <v>80</v>
      </c>
      <c r="G20" s="32">
        <f ca="1">IFERROR(IF(AND(MOD(MONTH(G$1)+12-MONTH('Periodische Zahlungen'!$I16),'Periodische Zahlungen'!$H16)=0,G$1&gt;='Periodische Zahlungen'!$I16,G$1&lt;='Periodische Zahlungen'!$F16),'Periodische Zahlungen'!$D16,0),"")</f>
        <v>80</v>
      </c>
      <c r="H20" s="32">
        <f ca="1">IFERROR(IF(AND(MOD(MONTH(H$1)+12-MONTH('Periodische Zahlungen'!$I16),'Periodische Zahlungen'!$H16)=0,H$1&gt;='Periodische Zahlungen'!$I16,H$1&lt;='Periodische Zahlungen'!$F16),'Periodische Zahlungen'!$D16,0),"")</f>
        <v>80</v>
      </c>
      <c r="I20" s="32">
        <f ca="1">IFERROR(IF(AND(MOD(MONTH(I$1)+12-MONTH('Periodische Zahlungen'!$I16),'Periodische Zahlungen'!$H16)=0,I$1&gt;='Periodische Zahlungen'!$I16,I$1&lt;='Periodische Zahlungen'!$F16),'Periodische Zahlungen'!$D16,0),"")</f>
        <v>80</v>
      </c>
      <c r="J20" s="32">
        <f ca="1">IFERROR(IF(AND(MOD(MONTH(J$1)+12-MONTH('Periodische Zahlungen'!$I16),'Periodische Zahlungen'!$H16)=0,J$1&gt;='Periodische Zahlungen'!$I16,J$1&lt;='Periodische Zahlungen'!$F16),'Periodische Zahlungen'!$D16,0),"")</f>
        <v>80</v>
      </c>
      <c r="K20" s="32">
        <f ca="1">IFERROR(IF(AND(MOD(MONTH(K$1)+12-MONTH('Periodische Zahlungen'!$I16),'Periodische Zahlungen'!$H16)=0,K$1&gt;='Periodische Zahlungen'!$I16,K$1&lt;='Periodische Zahlungen'!$F16),'Periodische Zahlungen'!$D16,0),"")</f>
        <v>80</v>
      </c>
      <c r="L20" s="32">
        <f ca="1">IFERROR(IF(AND(MOD(MONTH(L$1)+12-MONTH('Periodische Zahlungen'!$I16),'Periodische Zahlungen'!$H16)=0,L$1&gt;='Periodische Zahlungen'!$I16,L$1&lt;='Periodische Zahlungen'!$F16),'Periodische Zahlungen'!$D16,0),"")</f>
        <v>80</v>
      </c>
      <c r="M20" s="32">
        <f ca="1">IFERROR(IF(AND(MOD(MONTH(M$1)+12-MONTH('Periodische Zahlungen'!$I16),'Periodische Zahlungen'!$H16)=0,M$1&gt;='Periodische Zahlungen'!$I16,M$1&lt;='Periodische Zahlungen'!$F16),'Periodische Zahlungen'!$D16,0),"")</f>
        <v>80</v>
      </c>
      <c r="N20" s="32">
        <f ca="1">IFERROR(IF(AND(MOD(MONTH(N$1)+12-MONTH('Periodische Zahlungen'!$I16),'Periodische Zahlungen'!$H16)=0,N$1&gt;='Periodische Zahlungen'!$I16,N$1&lt;='Periodische Zahlungen'!$F16),'Periodische Zahlungen'!$D16,0),"")</f>
        <v>80</v>
      </c>
      <c r="O20" s="32">
        <f ca="1">IFERROR(IF(AND(MOD(MONTH(O$1)+12-MONTH('Periodische Zahlungen'!$I16),'Periodische Zahlungen'!$H16)=0,O$1&gt;='Periodische Zahlungen'!$I16,O$1&lt;='Periodische Zahlungen'!$F16),'Periodische Zahlungen'!$D16,0),"")</f>
        <v>80</v>
      </c>
      <c r="P20" s="32">
        <f ca="1">IFERROR(IF(AND(MOD(MONTH(P$1)+12-MONTH('Periodische Zahlungen'!$I16),'Periodische Zahlungen'!$H16)=0,P$1&gt;='Periodische Zahlungen'!$I16,P$1&lt;='Periodische Zahlungen'!$F16),'Periodische Zahlungen'!$D16,0),"")</f>
        <v>80</v>
      </c>
      <c r="Q20" s="32">
        <f ca="1">IFERROR(IF(AND(MOD(MONTH(Q$1)+12-MONTH('Periodische Zahlungen'!$I16),'Periodische Zahlungen'!$H16)=0,Q$1&gt;='Periodische Zahlungen'!$I16,Q$1&lt;='Periodische Zahlungen'!$F16),'Periodische Zahlungen'!$D16,0),"")</f>
        <v>80</v>
      </c>
      <c r="R20" s="32">
        <f ca="1">IFERROR(IF(AND(MOD(MONTH(R$1)+12-MONTH('Periodische Zahlungen'!$I16),'Periodische Zahlungen'!$H16)=0,R$1&gt;='Periodische Zahlungen'!$I16,R$1&lt;='Periodische Zahlungen'!$F16),'Periodische Zahlungen'!$D16,0),"")</f>
        <v>80</v>
      </c>
      <c r="S20" s="32">
        <f ca="1">IFERROR(IF(AND(MOD(MONTH(S$1)+12-MONTH('Periodische Zahlungen'!$I16),'Periodische Zahlungen'!$H16)=0,S$1&gt;='Periodische Zahlungen'!$I16,S$1&lt;='Periodische Zahlungen'!$F16),'Periodische Zahlungen'!$D16,0),"")</f>
        <v>80</v>
      </c>
      <c r="T20" s="32">
        <f ca="1">IFERROR(IF(AND(MOD(MONTH(T$1)+12-MONTH('Periodische Zahlungen'!$I16),'Periodische Zahlungen'!$H16)=0,T$1&gt;='Periodische Zahlungen'!$I16,T$1&lt;='Periodische Zahlungen'!$F16),'Periodische Zahlungen'!$D16,0),"")</f>
        <v>80</v>
      </c>
      <c r="U20" s="32">
        <f ca="1">IFERROR(IF(AND(MOD(MONTH(U$1)+12-MONTH('Periodische Zahlungen'!$I16),'Periodische Zahlungen'!$H16)=0,U$1&gt;='Periodische Zahlungen'!$I16,U$1&lt;='Periodische Zahlungen'!$F16),'Periodische Zahlungen'!$D16,0),"")</f>
        <v>80</v>
      </c>
      <c r="V20" s="32">
        <f ca="1">IFERROR(IF(AND(MOD(MONTH(V$1)+12-MONTH('Periodische Zahlungen'!$I16),'Periodische Zahlungen'!$H16)=0,V$1&gt;='Periodische Zahlungen'!$I16,V$1&lt;='Periodische Zahlungen'!$F16),'Periodische Zahlungen'!$D16,0),"")</f>
        <v>80</v>
      </c>
      <c r="W20" s="32">
        <f ca="1">IFERROR(IF(AND(MOD(MONTH(W$1)+12-MONTH('Periodische Zahlungen'!$I16),'Periodische Zahlungen'!$H16)=0,W$1&gt;='Periodische Zahlungen'!$I16,W$1&lt;='Periodische Zahlungen'!$F16),'Periodische Zahlungen'!$D16,0),"")</f>
        <v>80</v>
      </c>
      <c r="X20" s="32">
        <f ca="1">IFERROR(IF(AND(MOD(MONTH(X$1)+12-MONTH('Periodische Zahlungen'!$I16),'Periodische Zahlungen'!$H16)=0,X$1&gt;='Periodische Zahlungen'!$I16,X$1&lt;='Periodische Zahlungen'!$F16),'Periodische Zahlungen'!$D16,0),"")</f>
        <v>80</v>
      </c>
      <c r="Y20" s="32">
        <f ca="1">IFERROR(IF(AND(MOD(MONTH(Y$1)+12-MONTH('Periodische Zahlungen'!$I16),'Periodische Zahlungen'!$H16)=0,Y$1&gt;='Periodische Zahlungen'!$I16,Y$1&lt;='Periodische Zahlungen'!$F16),'Periodische Zahlungen'!$D16,0),"")</f>
        <v>80</v>
      </c>
      <c r="Z20" s="27">
        <f t="shared" ca="1" si="3"/>
        <v>1920</v>
      </c>
      <c r="AA20" s="27">
        <f t="shared" ca="1" si="4"/>
        <v>80</v>
      </c>
    </row>
    <row r="21" spans="1:27">
      <c r="A21" s="31" t="str">
        <f>IF('Periodische Zahlungen'!A17&lt;&gt;"",'Periodische Zahlungen'!A17&amp;" ("&amp;'Periodische Zahlungen'!C17&amp;" "&amp;TEXT('Periodische Zahlungen'!D17,"0.00")&amp;" ab "&amp;TEXT('Periodische Zahlungen'!E17,"MMM/JJJJ")&amp;")","")</f>
        <v>Versicherung - Gesschäftsversicherung (Jährlich 1500.00 ab Jan/2021)</v>
      </c>
      <c r="B21" s="32">
        <f ca="1">IFERROR(IF(AND(MOD(MONTH(B$1)+12-MONTH('Periodische Zahlungen'!$I17),'Periodische Zahlungen'!$H17)=0,B$1&gt;='Periodische Zahlungen'!$I17,B$1&lt;='Periodische Zahlungen'!$F17),'Periodische Zahlungen'!$D17,0),"")</f>
        <v>0</v>
      </c>
      <c r="C21" s="32">
        <f ca="1">IFERROR(IF(AND(MOD(MONTH(C$1)+12-MONTH('Periodische Zahlungen'!$I17),'Periodische Zahlungen'!$H17)=0,C$1&gt;='Periodische Zahlungen'!$I17,C$1&lt;='Periodische Zahlungen'!$F17),'Periodische Zahlungen'!$D17,0),"")</f>
        <v>0</v>
      </c>
      <c r="D21" s="32">
        <f ca="1">IFERROR(IF(AND(MOD(MONTH(D$1)+12-MONTH('Periodische Zahlungen'!$I17),'Periodische Zahlungen'!$H17)=0,D$1&gt;='Periodische Zahlungen'!$I17,D$1&lt;='Periodische Zahlungen'!$F17),'Periodische Zahlungen'!$D17,0),"")</f>
        <v>0</v>
      </c>
      <c r="E21" s="32">
        <f ca="1">IFERROR(IF(AND(MOD(MONTH(E$1)+12-MONTH('Periodische Zahlungen'!$I17),'Periodische Zahlungen'!$H17)=0,E$1&gt;='Periodische Zahlungen'!$I17,E$1&lt;='Periodische Zahlungen'!$F17),'Periodische Zahlungen'!$D17,0),"")</f>
        <v>0</v>
      </c>
      <c r="F21" s="32">
        <f ca="1">IFERROR(IF(AND(MOD(MONTH(F$1)+12-MONTH('Periodische Zahlungen'!$I17),'Periodische Zahlungen'!$H17)=0,F$1&gt;='Periodische Zahlungen'!$I17,F$1&lt;='Periodische Zahlungen'!$F17),'Periodische Zahlungen'!$D17,0),"")</f>
        <v>0</v>
      </c>
      <c r="G21" s="32">
        <f ca="1">IFERROR(IF(AND(MOD(MONTH(G$1)+12-MONTH('Periodische Zahlungen'!$I17),'Periodische Zahlungen'!$H17)=0,G$1&gt;='Periodische Zahlungen'!$I17,G$1&lt;='Periodische Zahlungen'!$F17),'Periodische Zahlungen'!$D17,0),"")</f>
        <v>0</v>
      </c>
      <c r="H21" s="32">
        <f ca="1">IFERROR(IF(AND(MOD(MONTH(H$1)+12-MONTH('Periodische Zahlungen'!$I17),'Periodische Zahlungen'!$H17)=0,H$1&gt;='Periodische Zahlungen'!$I17,H$1&lt;='Periodische Zahlungen'!$F17),'Periodische Zahlungen'!$D17,0),"")</f>
        <v>0</v>
      </c>
      <c r="I21" s="32">
        <f ca="1">IFERROR(IF(AND(MOD(MONTH(I$1)+12-MONTH('Periodische Zahlungen'!$I17),'Periodische Zahlungen'!$H17)=0,I$1&gt;='Periodische Zahlungen'!$I17,I$1&lt;='Periodische Zahlungen'!$F17),'Periodische Zahlungen'!$D17,0),"")</f>
        <v>0</v>
      </c>
      <c r="J21" s="32">
        <f ca="1">IFERROR(IF(AND(MOD(MONTH(J$1)+12-MONTH('Periodische Zahlungen'!$I17),'Periodische Zahlungen'!$H17)=0,J$1&gt;='Periodische Zahlungen'!$I17,J$1&lt;='Periodische Zahlungen'!$F17),'Periodische Zahlungen'!$D17,0),"")</f>
        <v>1500</v>
      </c>
      <c r="K21" s="32">
        <f ca="1">IFERROR(IF(AND(MOD(MONTH(K$1)+12-MONTH('Periodische Zahlungen'!$I17),'Periodische Zahlungen'!$H17)=0,K$1&gt;='Periodische Zahlungen'!$I17,K$1&lt;='Periodische Zahlungen'!$F17),'Periodische Zahlungen'!$D17,0),"")</f>
        <v>0</v>
      </c>
      <c r="L21" s="32">
        <f ca="1">IFERROR(IF(AND(MOD(MONTH(L$1)+12-MONTH('Periodische Zahlungen'!$I17),'Periodische Zahlungen'!$H17)=0,L$1&gt;='Periodische Zahlungen'!$I17,L$1&lt;='Periodische Zahlungen'!$F17),'Periodische Zahlungen'!$D17,0),"")</f>
        <v>0</v>
      </c>
      <c r="M21" s="32">
        <f ca="1">IFERROR(IF(AND(MOD(MONTH(M$1)+12-MONTH('Periodische Zahlungen'!$I17),'Periodische Zahlungen'!$H17)=0,M$1&gt;='Periodische Zahlungen'!$I17,M$1&lt;='Periodische Zahlungen'!$F17),'Periodische Zahlungen'!$D17,0),"")</f>
        <v>0</v>
      </c>
      <c r="N21" s="32">
        <f ca="1">IFERROR(IF(AND(MOD(MONTH(N$1)+12-MONTH('Periodische Zahlungen'!$I17),'Periodische Zahlungen'!$H17)=0,N$1&gt;='Periodische Zahlungen'!$I17,N$1&lt;='Periodische Zahlungen'!$F17),'Periodische Zahlungen'!$D17,0),"")</f>
        <v>0</v>
      </c>
      <c r="O21" s="32">
        <f ca="1">IFERROR(IF(AND(MOD(MONTH(O$1)+12-MONTH('Periodische Zahlungen'!$I17),'Periodische Zahlungen'!$H17)=0,O$1&gt;='Periodische Zahlungen'!$I17,O$1&lt;='Periodische Zahlungen'!$F17),'Periodische Zahlungen'!$D17,0),"")</f>
        <v>0</v>
      </c>
      <c r="P21" s="32">
        <f ca="1">IFERROR(IF(AND(MOD(MONTH(P$1)+12-MONTH('Periodische Zahlungen'!$I17),'Periodische Zahlungen'!$H17)=0,P$1&gt;='Periodische Zahlungen'!$I17,P$1&lt;='Periodische Zahlungen'!$F17),'Periodische Zahlungen'!$D17,0),"")</f>
        <v>0</v>
      </c>
      <c r="Q21" s="32">
        <f ca="1">IFERROR(IF(AND(MOD(MONTH(Q$1)+12-MONTH('Periodische Zahlungen'!$I17),'Periodische Zahlungen'!$H17)=0,Q$1&gt;='Periodische Zahlungen'!$I17,Q$1&lt;='Periodische Zahlungen'!$F17),'Periodische Zahlungen'!$D17,0),"")</f>
        <v>0</v>
      </c>
      <c r="R21" s="32">
        <f ca="1">IFERROR(IF(AND(MOD(MONTH(R$1)+12-MONTH('Periodische Zahlungen'!$I17),'Periodische Zahlungen'!$H17)=0,R$1&gt;='Periodische Zahlungen'!$I17,R$1&lt;='Periodische Zahlungen'!$F17),'Periodische Zahlungen'!$D17,0),"")</f>
        <v>0</v>
      </c>
      <c r="S21" s="32">
        <f ca="1">IFERROR(IF(AND(MOD(MONTH(S$1)+12-MONTH('Periodische Zahlungen'!$I17),'Periodische Zahlungen'!$H17)=0,S$1&gt;='Periodische Zahlungen'!$I17,S$1&lt;='Periodische Zahlungen'!$F17),'Periodische Zahlungen'!$D17,0),"")</f>
        <v>0</v>
      </c>
      <c r="T21" s="32">
        <f ca="1">IFERROR(IF(AND(MOD(MONTH(T$1)+12-MONTH('Periodische Zahlungen'!$I17),'Periodische Zahlungen'!$H17)=0,T$1&gt;='Periodische Zahlungen'!$I17,T$1&lt;='Periodische Zahlungen'!$F17),'Periodische Zahlungen'!$D17,0),"")</f>
        <v>0</v>
      </c>
      <c r="U21" s="32">
        <f ca="1">IFERROR(IF(AND(MOD(MONTH(U$1)+12-MONTH('Periodische Zahlungen'!$I17),'Periodische Zahlungen'!$H17)=0,U$1&gt;='Periodische Zahlungen'!$I17,U$1&lt;='Periodische Zahlungen'!$F17),'Periodische Zahlungen'!$D17,0),"")</f>
        <v>0</v>
      </c>
      <c r="V21" s="32">
        <f ca="1">IFERROR(IF(AND(MOD(MONTH(V$1)+12-MONTH('Periodische Zahlungen'!$I17),'Periodische Zahlungen'!$H17)=0,V$1&gt;='Periodische Zahlungen'!$I17,V$1&lt;='Periodische Zahlungen'!$F17),'Periodische Zahlungen'!$D17,0),"")</f>
        <v>1500</v>
      </c>
      <c r="W21" s="32">
        <f ca="1">IFERROR(IF(AND(MOD(MONTH(W$1)+12-MONTH('Periodische Zahlungen'!$I17),'Periodische Zahlungen'!$H17)=0,W$1&gt;='Periodische Zahlungen'!$I17,W$1&lt;='Periodische Zahlungen'!$F17),'Periodische Zahlungen'!$D17,0),"")</f>
        <v>0</v>
      </c>
      <c r="X21" s="32">
        <f ca="1">IFERROR(IF(AND(MOD(MONTH(X$1)+12-MONTH('Periodische Zahlungen'!$I17),'Periodische Zahlungen'!$H17)=0,X$1&gt;='Periodische Zahlungen'!$I17,X$1&lt;='Periodische Zahlungen'!$F17),'Periodische Zahlungen'!$D17,0),"")</f>
        <v>0</v>
      </c>
      <c r="Y21" s="32">
        <f ca="1">IFERROR(IF(AND(MOD(MONTH(Y$1)+12-MONTH('Periodische Zahlungen'!$I17),'Periodische Zahlungen'!$H17)=0,Y$1&gt;='Periodische Zahlungen'!$I17,Y$1&lt;='Periodische Zahlungen'!$F17),'Periodische Zahlungen'!$D17,0),"")</f>
        <v>0</v>
      </c>
      <c r="Z21" s="27">
        <f t="shared" ca="1" si="3"/>
        <v>3000</v>
      </c>
      <c r="AA21" s="27">
        <f t="shared" ca="1" si="4"/>
        <v>125</v>
      </c>
    </row>
    <row r="22" spans="1:27">
      <c r="A22" s="31" t="str">
        <f>IF('Periodische Zahlungen'!A18&lt;&gt;"",'Periodische Zahlungen'!A18&amp;" ("&amp;'Periodische Zahlungen'!C18&amp;" "&amp;TEXT('Periodische Zahlungen'!D18,"0.00")&amp;" ab "&amp;TEXT('Periodische Zahlungen'!E18,"MMM/JJJJ")&amp;")","")</f>
        <v>Weihnachtspräsent für Mitarbeiter (Jährlich 700.00 ab Dez/2022)</v>
      </c>
      <c r="B22" s="32">
        <f ca="1">IFERROR(IF(AND(MOD(MONTH(B$1)+12-MONTH('Periodische Zahlungen'!$I18),'Periodische Zahlungen'!$H18)=0,B$1&gt;='Periodische Zahlungen'!$I18,B$1&lt;='Periodische Zahlungen'!$F18),'Periodische Zahlungen'!$D18,0),"")</f>
        <v>0</v>
      </c>
      <c r="C22" s="32">
        <f ca="1">IFERROR(IF(AND(MOD(MONTH(C$1)+12-MONTH('Periodische Zahlungen'!$I18),'Periodische Zahlungen'!$H18)=0,C$1&gt;='Periodische Zahlungen'!$I18,C$1&lt;='Periodische Zahlungen'!$F18),'Periodische Zahlungen'!$D18,0),"")</f>
        <v>0</v>
      </c>
      <c r="D22" s="32">
        <f ca="1">IFERROR(IF(AND(MOD(MONTH(D$1)+12-MONTH('Periodische Zahlungen'!$I18),'Periodische Zahlungen'!$H18)=0,D$1&gt;='Periodische Zahlungen'!$I18,D$1&lt;='Periodische Zahlungen'!$F18),'Periodische Zahlungen'!$D18,0),"")</f>
        <v>0</v>
      </c>
      <c r="E22" s="32">
        <f ca="1">IFERROR(IF(AND(MOD(MONTH(E$1)+12-MONTH('Periodische Zahlungen'!$I18),'Periodische Zahlungen'!$H18)=0,E$1&gt;='Periodische Zahlungen'!$I18,E$1&lt;='Periodische Zahlungen'!$F18),'Periodische Zahlungen'!$D18,0),"")</f>
        <v>0</v>
      </c>
      <c r="F22" s="32">
        <f ca="1">IFERROR(IF(AND(MOD(MONTH(F$1)+12-MONTH('Periodische Zahlungen'!$I18),'Periodische Zahlungen'!$H18)=0,F$1&gt;='Periodische Zahlungen'!$I18,F$1&lt;='Periodische Zahlungen'!$F18),'Periodische Zahlungen'!$D18,0),"")</f>
        <v>0</v>
      </c>
      <c r="G22" s="32">
        <f ca="1">IFERROR(IF(AND(MOD(MONTH(G$1)+12-MONTH('Periodische Zahlungen'!$I18),'Periodische Zahlungen'!$H18)=0,G$1&gt;='Periodische Zahlungen'!$I18,G$1&lt;='Periodische Zahlungen'!$F18),'Periodische Zahlungen'!$D18,0),"")</f>
        <v>0</v>
      </c>
      <c r="H22" s="32">
        <f ca="1">IFERROR(IF(AND(MOD(MONTH(H$1)+12-MONTH('Periodische Zahlungen'!$I18),'Periodische Zahlungen'!$H18)=0,H$1&gt;='Periodische Zahlungen'!$I18,H$1&lt;='Periodische Zahlungen'!$F18),'Periodische Zahlungen'!$D18,0),"")</f>
        <v>0</v>
      </c>
      <c r="I22" s="32">
        <f ca="1">IFERROR(IF(AND(MOD(MONTH(I$1)+12-MONTH('Periodische Zahlungen'!$I18),'Periodische Zahlungen'!$H18)=0,I$1&gt;='Periodische Zahlungen'!$I18,I$1&lt;='Periodische Zahlungen'!$F18),'Periodische Zahlungen'!$D18,0),"")</f>
        <v>0</v>
      </c>
      <c r="J22" s="32">
        <f ca="1">IFERROR(IF(AND(MOD(MONTH(J$1)+12-MONTH('Periodische Zahlungen'!$I18),'Periodische Zahlungen'!$H18)=0,J$1&gt;='Periodische Zahlungen'!$I18,J$1&lt;='Periodische Zahlungen'!$F18),'Periodische Zahlungen'!$D18,0),"")</f>
        <v>0</v>
      </c>
      <c r="K22" s="32">
        <f ca="1">IFERROR(IF(AND(MOD(MONTH(K$1)+12-MONTH('Periodische Zahlungen'!$I18),'Periodische Zahlungen'!$H18)=0,K$1&gt;='Periodische Zahlungen'!$I18,K$1&lt;='Periodische Zahlungen'!$F18),'Periodische Zahlungen'!$D18,0),"")</f>
        <v>0</v>
      </c>
      <c r="L22" s="32">
        <f ca="1">IFERROR(IF(AND(MOD(MONTH(L$1)+12-MONTH('Periodische Zahlungen'!$I18),'Periodische Zahlungen'!$H18)=0,L$1&gt;='Periodische Zahlungen'!$I18,L$1&lt;='Periodische Zahlungen'!$F18),'Periodische Zahlungen'!$D18,0),"")</f>
        <v>0</v>
      </c>
      <c r="M22" s="32">
        <f ca="1">IFERROR(IF(AND(MOD(MONTH(M$1)+12-MONTH('Periodische Zahlungen'!$I18),'Periodische Zahlungen'!$H18)=0,M$1&gt;='Periodische Zahlungen'!$I18,M$1&lt;='Periodische Zahlungen'!$F18),'Periodische Zahlungen'!$D18,0),"")</f>
        <v>0</v>
      </c>
      <c r="N22" s="32">
        <f ca="1">IFERROR(IF(AND(MOD(MONTH(N$1)+12-MONTH('Periodische Zahlungen'!$I18),'Periodische Zahlungen'!$H18)=0,N$1&gt;='Periodische Zahlungen'!$I18,N$1&lt;='Periodische Zahlungen'!$F18),'Periodische Zahlungen'!$D18,0),"")</f>
        <v>0</v>
      </c>
      <c r="O22" s="32">
        <f ca="1">IFERROR(IF(AND(MOD(MONTH(O$1)+12-MONTH('Periodische Zahlungen'!$I18),'Periodische Zahlungen'!$H18)=0,O$1&gt;='Periodische Zahlungen'!$I18,O$1&lt;='Periodische Zahlungen'!$F18),'Periodische Zahlungen'!$D18,0),"")</f>
        <v>0</v>
      </c>
      <c r="P22" s="32">
        <f ca="1">IFERROR(IF(AND(MOD(MONTH(P$1)+12-MONTH('Periodische Zahlungen'!$I18),'Periodische Zahlungen'!$H18)=0,P$1&gt;='Periodische Zahlungen'!$I18,P$1&lt;='Periodische Zahlungen'!$F18),'Periodische Zahlungen'!$D18,0),"")</f>
        <v>0</v>
      </c>
      <c r="Q22" s="32">
        <f ca="1">IFERROR(IF(AND(MOD(MONTH(Q$1)+12-MONTH('Periodische Zahlungen'!$I18),'Periodische Zahlungen'!$H18)=0,Q$1&gt;='Periodische Zahlungen'!$I18,Q$1&lt;='Periodische Zahlungen'!$F18),'Periodische Zahlungen'!$D18,0),"")</f>
        <v>0</v>
      </c>
      <c r="R22" s="32">
        <f ca="1">IFERROR(IF(AND(MOD(MONTH(R$1)+12-MONTH('Periodische Zahlungen'!$I18),'Periodische Zahlungen'!$H18)=0,R$1&gt;='Periodische Zahlungen'!$I18,R$1&lt;='Periodische Zahlungen'!$F18),'Periodische Zahlungen'!$D18,0),"")</f>
        <v>0</v>
      </c>
      <c r="S22" s="32">
        <f ca="1">IFERROR(IF(AND(MOD(MONTH(S$1)+12-MONTH('Periodische Zahlungen'!$I18),'Periodische Zahlungen'!$H18)=0,S$1&gt;='Periodische Zahlungen'!$I18,S$1&lt;='Periodische Zahlungen'!$F18),'Periodische Zahlungen'!$D18,0),"")</f>
        <v>0</v>
      </c>
      <c r="T22" s="32">
        <f ca="1">IFERROR(IF(AND(MOD(MONTH(T$1)+12-MONTH('Periodische Zahlungen'!$I18),'Periodische Zahlungen'!$H18)=0,T$1&gt;='Periodische Zahlungen'!$I18,T$1&lt;='Periodische Zahlungen'!$F18),'Periodische Zahlungen'!$D18,0),"")</f>
        <v>0</v>
      </c>
      <c r="U22" s="32">
        <f ca="1">IFERROR(IF(AND(MOD(MONTH(U$1)+12-MONTH('Periodische Zahlungen'!$I18),'Periodische Zahlungen'!$H18)=0,U$1&gt;='Periodische Zahlungen'!$I18,U$1&lt;='Periodische Zahlungen'!$F18),'Periodische Zahlungen'!$D18,0),"")</f>
        <v>0</v>
      </c>
      <c r="V22" s="32">
        <f ca="1">IFERROR(IF(AND(MOD(MONTH(V$1)+12-MONTH('Periodische Zahlungen'!$I18),'Periodische Zahlungen'!$H18)=0,V$1&gt;='Periodische Zahlungen'!$I18,V$1&lt;='Periodische Zahlungen'!$F18),'Periodische Zahlungen'!$D18,0),"")</f>
        <v>0</v>
      </c>
      <c r="W22" s="32">
        <f ca="1">IFERROR(IF(AND(MOD(MONTH(W$1)+12-MONTH('Periodische Zahlungen'!$I18),'Periodische Zahlungen'!$H18)=0,W$1&gt;='Periodische Zahlungen'!$I18,W$1&lt;='Periodische Zahlungen'!$F18),'Periodische Zahlungen'!$D18,0),"")</f>
        <v>0</v>
      </c>
      <c r="X22" s="32">
        <f ca="1">IFERROR(IF(AND(MOD(MONTH(X$1)+12-MONTH('Periodische Zahlungen'!$I18),'Periodische Zahlungen'!$H18)=0,X$1&gt;='Periodische Zahlungen'!$I18,X$1&lt;='Periodische Zahlungen'!$F18),'Periodische Zahlungen'!$D18,0),"")</f>
        <v>0</v>
      </c>
      <c r="Y22" s="32">
        <f ca="1">IFERROR(IF(AND(MOD(MONTH(Y$1)+12-MONTH('Periodische Zahlungen'!$I18),'Periodische Zahlungen'!$H18)=0,Y$1&gt;='Periodische Zahlungen'!$I18,Y$1&lt;='Periodische Zahlungen'!$F18),'Periodische Zahlungen'!$D18,0),"")</f>
        <v>0</v>
      </c>
      <c r="Z22" s="27">
        <f t="shared" ca="1" si="3"/>
        <v>0</v>
      </c>
      <c r="AA22" s="27">
        <f t="shared" ca="1" si="4"/>
        <v>0</v>
      </c>
    </row>
    <row r="23" spans="1:27">
      <c r="A23" s="31" t="str">
        <f>IF('Periodische Zahlungen'!A19&lt;&gt;"",'Periodische Zahlungen'!A19&amp;" ("&amp;'Periodische Zahlungen'!C19&amp;" "&amp;TEXT('Periodische Zahlungen'!D19,"0.00")&amp;" ab "&amp;TEXT('Periodische Zahlungen'!E19,"MMM/JJJJ")&amp;")","")</f>
        <v/>
      </c>
      <c r="B23" s="32" t="str">
        <f ca="1">IFERROR(IF(AND(MOD(MONTH(B$1)+12-MONTH('Periodische Zahlungen'!$I19),'Periodische Zahlungen'!$H19)=0,B$1&gt;='Periodische Zahlungen'!$I19,B$1&lt;='Periodische Zahlungen'!$F19),'Periodische Zahlungen'!$D19,0),"")</f>
        <v/>
      </c>
      <c r="C23" s="32" t="str">
        <f ca="1">IFERROR(IF(AND(MOD(MONTH(C$1)+12-MONTH('Periodische Zahlungen'!$I19),'Periodische Zahlungen'!$H19)=0,C$1&gt;='Periodische Zahlungen'!$I19,C$1&lt;='Periodische Zahlungen'!$F19),'Periodische Zahlungen'!$D19,0),"")</f>
        <v/>
      </c>
      <c r="D23" s="32" t="str">
        <f ca="1">IFERROR(IF(AND(MOD(MONTH(D$1)+12-MONTH('Periodische Zahlungen'!$I19),'Periodische Zahlungen'!$H19)=0,D$1&gt;='Periodische Zahlungen'!$I19,D$1&lt;='Periodische Zahlungen'!$F19),'Periodische Zahlungen'!$D19,0),"")</f>
        <v/>
      </c>
      <c r="E23" s="32" t="str">
        <f ca="1">IFERROR(IF(AND(MOD(MONTH(E$1)+12-MONTH('Periodische Zahlungen'!$I19),'Periodische Zahlungen'!$H19)=0,E$1&gt;='Periodische Zahlungen'!$I19,E$1&lt;='Periodische Zahlungen'!$F19),'Periodische Zahlungen'!$D19,0),"")</f>
        <v/>
      </c>
      <c r="F23" s="32" t="str">
        <f ca="1">IFERROR(IF(AND(MOD(MONTH(F$1)+12-MONTH('Periodische Zahlungen'!$I19),'Periodische Zahlungen'!$H19)=0,F$1&gt;='Periodische Zahlungen'!$I19,F$1&lt;='Periodische Zahlungen'!$F19),'Periodische Zahlungen'!$D19,0),"")</f>
        <v/>
      </c>
      <c r="G23" s="32" t="str">
        <f ca="1">IFERROR(IF(AND(MOD(MONTH(G$1)+12-MONTH('Periodische Zahlungen'!$I19),'Periodische Zahlungen'!$H19)=0,G$1&gt;='Periodische Zahlungen'!$I19,G$1&lt;='Periodische Zahlungen'!$F19),'Periodische Zahlungen'!$D19,0),"")</f>
        <v/>
      </c>
      <c r="H23" s="32" t="str">
        <f ca="1">IFERROR(IF(AND(MOD(MONTH(H$1)+12-MONTH('Periodische Zahlungen'!$I19),'Periodische Zahlungen'!$H19)=0,H$1&gt;='Periodische Zahlungen'!$I19,H$1&lt;='Periodische Zahlungen'!$F19),'Periodische Zahlungen'!$D19,0),"")</f>
        <v/>
      </c>
      <c r="I23" s="32" t="str">
        <f ca="1">IFERROR(IF(AND(MOD(MONTH(I$1)+12-MONTH('Periodische Zahlungen'!$I19),'Periodische Zahlungen'!$H19)=0,I$1&gt;='Periodische Zahlungen'!$I19,I$1&lt;='Periodische Zahlungen'!$F19),'Periodische Zahlungen'!$D19,0),"")</f>
        <v/>
      </c>
      <c r="J23" s="32" t="str">
        <f ca="1">IFERROR(IF(AND(MOD(MONTH(J$1)+12-MONTH('Periodische Zahlungen'!$I19),'Periodische Zahlungen'!$H19)=0,J$1&gt;='Periodische Zahlungen'!$I19,J$1&lt;='Periodische Zahlungen'!$F19),'Periodische Zahlungen'!$D19,0),"")</f>
        <v/>
      </c>
      <c r="K23" s="32" t="str">
        <f ca="1">IFERROR(IF(AND(MOD(MONTH(K$1)+12-MONTH('Periodische Zahlungen'!$I19),'Periodische Zahlungen'!$H19)=0,K$1&gt;='Periodische Zahlungen'!$I19,K$1&lt;='Periodische Zahlungen'!$F19),'Periodische Zahlungen'!$D19,0),"")</f>
        <v/>
      </c>
      <c r="L23" s="32" t="str">
        <f ca="1">IFERROR(IF(AND(MOD(MONTH(L$1)+12-MONTH('Periodische Zahlungen'!$I19),'Periodische Zahlungen'!$H19)=0,L$1&gt;='Periodische Zahlungen'!$I19,L$1&lt;='Periodische Zahlungen'!$F19),'Periodische Zahlungen'!$D19,0),"")</f>
        <v/>
      </c>
      <c r="M23" s="32" t="str">
        <f ca="1">IFERROR(IF(AND(MOD(MONTH(M$1)+12-MONTH('Periodische Zahlungen'!$I19),'Periodische Zahlungen'!$H19)=0,M$1&gt;='Periodische Zahlungen'!$I19,M$1&lt;='Periodische Zahlungen'!$F19),'Periodische Zahlungen'!$D19,0),"")</f>
        <v/>
      </c>
      <c r="N23" s="32" t="str">
        <f ca="1">IFERROR(IF(AND(MOD(MONTH(N$1)+12-MONTH('Periodische Zahlungen'!$I19),'Periodische Zahlungen'!$H19)=0,N$1&gt;='Periodische Zahlungen'!$I19,N$1&lt;='Periodische Zahlungen'!$F19),'Periodische Zahlungen'!$D19,0),"")</f>
        <v/>
      </c>
      <c r="O23" s="32" t="str">
        <f ca="1">IFERROR(IF(AND(MOD(MONTH(O$1)+12-MONTH('Periodische Zahlungen'!$I19),'Periodische Zahlungen'!$H19)=0,O$1&gt;='Periodische Zahlungen'!$I19,O$1&lt;='Periodische Zahlungen'!$F19),'Periodische Zahlungen'!$D19,0),"")</f>
        <v/>
      </c>
      <c r="P23" s="32" t="str">
        <f ca="1">IFERROR(IF(AND(MOD(MONTH(P$1)+12-MONTH('Periodische Zahlungen'!$I19),'Periodische Zahlungen'!$H19)=0,P$1&gt;='Periodische Zahlungen'!$I19,P$1&lt;='Periodische Zahlungen'!$F19),'Periodische Zahlungen'!$D19,0),"")</f>
        <v/>
      </c>
      <c r="Q23" s="32" t="str">
        <f ca="1">IFERROR(IF(AND(MOD(MONTH(Q$1)+12-MONTH('Periodische Zahlungen'!$I19),'Periodische Zahlungen'!$H19)=0,Q$1&gt;='Periodische Zahlungen'!$I19,Q$1&lt;='Periodische Zahlungen'!$F19),'Periodische Zahlungen'!$D19,0),"")</f>
        <v/>
      </c>
      <c r="R23" s="32" t="str">
        <f ca="1">IFERROR(IF(AND(MOD(MONTH(R$1)+12-MONTH('Periodische Zahlungen'!$I19),'Periodische Zahlungen'!$H19)=0,R$1&gt;='Periodische Zahlungen'!$I19,R$1&lt;='Periodische Zahlungen'!$F19),'Periodische Zahlungen'!$D19,0),"")</f>
        <v/>
      </c>
      <c r="S23" s="32" t="str">
        <f ca="1">IFERROR(IF(AND(MOD(MONTH(S$1)+12-MONTH('Periodische Zahlungen'!$I19),'Periodische Zahlungen'!$H19)=0,S$1&gt;='Periodische Zahlungen'!$I19,S$1&lt;='Periodische Zahlungen'!$F19),'Periodische Zahlungen'!$D19,0),"")</f>
        <v/>
      </c>
      <c r="T23" s="32" t="str">
        <f ca="1">IFERROR(IF(AND(MOD(MONTH(T$1)+12-MONTH('Periodische Zahlungen'!$I19),'Periodische Zahlungen'!$H19)=0,T$1&gt;='Periodische Zahlungen'!$I19,T$1&lt;='Periodische Zahlungen'!$F19),'Periodische Zahlungen'!$D19,0),"")</f>
        <v/>
      </c>
      <c r="U23" s="32" t="str">
        <f ca="1">IFERROR(IF(AND(MOD(MONTH(U$1)+12-MONTH('Periodische Zahlungen'!$I19),'Periodische Zahlungen'!$H19)=0,U$1&gt;='Periodische Zahlungen'!$I19,U$1&lt;='Periodische Zahlungen'!$F19),'Periodische Zahlungen'!$D19,0),"")</f>
        <v/>
      </c>
      <c r="V23" s="32" t="str">
        <f ca="1">IFERROR(IF(AND(MOD(MONTH(V$1)+12-MONTH('Periodische Zahlungen'!$I19),'Periodische Zahlungen'!$H19)=0,V$1&gt;='Periodische Zahlungen'!$I19,V$1&lt;='Periodische Zahlungen'!$F19),'Periodische Zahlungen'!$D19,0),"")</f>
        <v/>
      </c>
      <c r="W23" s="32" t="str">
        <f ca="1">IFERROR(IF(AND(MOD(MONTH(W$1)+12-MONTH('Periodische Zahlungen'!$I19),'Periodische Zahlungen'!$H19)=0,W$1&gt;='Periodische Zahlungen'!$I19,W$1&lt;='Periodische Zahlungen'!$F19),'Periodische Zahlungen'!$D19,0),"")</f>
        <v/>
      </c>
      <c r="X23" s="32" t="str">
        <f ca="1">IFERROR(IF(AND(MOD(MONTH(X$1)+12-MONTH('Periodische Zahlungen'!$I19),'Periodische Zahlungen'!$H19)=0,X$1&gt;='Periodische Zahlungen'!$I19,X$1&lt;='Periodische Zahlungen'!$F19),'Periodische Zahlungen'!$D19,0),"")</f>
        <v/>
      </c>
      <c r="Y23" s="32" t="str">
        <f ca="1">IFERROR(IF(AND(MOD(MONTH(Y$1)+12-MONTH('Periodische Zahlungen'!$I19),'Periodische Zahlungen'!$H19)=0,Y$1&gt;='Periodische Zahlungen'!$I19,Y$1&lt;='Periodische Zahlungen'!$F19),'Periodische Zahlungen'!$D19,0),"")</f>
        <v/>
      </c>
      <c r="Z23" s="27">
        <f t="shared" ca="1" si="3"/>
        <v>0</v>
      </c>
      <c r="AA23" s="27">
        <f t="shared" ca="1" si="4"/>
        <v>0</v>
      </c>
    </row>
    <row r="24" spans="1:27">
      <c r="A24" s="31" t="str">
        <f>IF('Periodische Zahlungen'!A20&lt;&gt;"",'Periodische Zahlungen'!A20&amp;" ("&amp;'Periodische Zahlungen'!C20&amp;" "&amp;TEXT('Periodische Zahlungen'!D20,"0.00")&amp;" ab "&amp;TEXT('Periodische Zahlungen'!E20,"MMM/JJJJ")&amp;")","")</f>
        <v/>
      </c>
      <c r="B24" s="32" t="str">
        <f ca="1">IFERROR(IF(AND(MOD(MONTH(B$1)+12-MONTH('Periodische Zahlungen'!$I20),'Periodische Zahlungen'!$H20)=0,B$1&gt;='Periodische Zahlungen'!$I20,B$1&lt;='Periodische Zahlungen'!$F20),'Periodische Zahlungen'!$D20,0),"")</f>
        <v/>
      </c>
      <c r="C24" s="32" t="str">
        <f ca="1">IFERROR(IF(AND(MOD(MONTH(C$1)+12-MONTH('Periodische Zahlungen'!$I20),'Periodische Zahlungen'!$H20)=0,C$1&gt;='Periodische Zahlungen'!$I20,C$1&lt;='Periodische Zahlungen'!$F20),'Periodische Zahlungen'!$D20,0),"")</f>
        <v/>
      </c>
      <c r="D24" s="32" t="str">
        <f ca="1">IFERROR(IF(AND(MOD(MONTH(D$1)+12-MONTH('Periodische Zahlungen'!$I20),'Periodische Zahlungen'!$H20)=0,D$1&gt;='Periodische Zahlungen'!$I20,D$1&lt;='Periodische Zahlungen'!$F20),'Periodische Zahlungen'!$D20,0),"")</f>
        <v/>
      </c>
      <c r="E24" s="32" t="str">
        <f ca="1">IFERROR(IF(AND(MOD(MONTH(E$1)+12-MONTH('Periodische Zahlungen'!$I20),'Periodische Zahlungen'!$H20)=0,E$1&gt;='Periodische Zahlungen'!$I20,E$1&lt;='Periodische Zahlungen'!$F20),'Periodische Zahlungen'!$D20,0),"")</f>
        <v/>
      </c>
      <c r="F24" s="32" t="str">
        <f ca="1">IFERROR(IF(AND(MOD(MONTH(F$1)+12-MONTH('Periodische Zahlungen'!$I20),'Periodische Zahlungen'!$H20)=0,F$1&gt;='Periodische Zahlungen'!$I20,F$1&lt;='Periodische Zahlungen'!$F20),'Periodische Zahlungen'!$D20,0),"")</f>
        <v/>
      </c>
      <c r="G24" s="32" t="str">
        <f ca="1">IFERROR(IF(AND(MOD(MONTH(G$1)+12-MONTH('Periodische Zahlungen'!$I20),'Periodische Zahlungen'!$H20)=0,G$1&gt;='Periodische Zahlungen'!$I20,G$1&lt;='Periodische Zahlungen'!$F20),'Periodische Zahlungen'!$D20,0),"")</f>
        <v/>
      </c>
      <c r="H24" s="32" t="str">
        <f ca="1">IFERROR(IF(AND(MOD(MONTH(H$1)+12-MONTH('Periodische Zahlungen'!$I20),'Periodische Zahlungen'!$H20)=0,H$1&gt;='Periodische Zahlungen'!$I20,H$1&lt;='Periodische Zahlungen'!$F20),'Periodische Zahlungen'!$D20,0),"")</f>
        <v/>
      </c>
      <c r="I24" s="32" t="str">
        <f ca="1">IFERROR(IF(AND(MOD(MONTH(I$1)+12-MONTH('Periodische Zahlungen'!$I20),'Periodische Zahlungen'!$H20)=0,I$1&gt;='Periodische Zahlungen'!$I20,I$1&lt;='Periodische Zahlungen'!$F20),'Periodische Zahlungen'!$D20,0),"")</f>
        <v/>
      </c>
      <c r="J24" s="32" t="str">
        <f ca="1">IFERROR(IF(AND(MOD(MONTH(J$1)+12-MONTH('Periodische Zahlungen'!$I20),'Periodische Zahlungen'!$H20)=0,J$1&gt;='Periodische Zahlungen'!$I20,J$1&lt;='Periodische Zahlungen'!$F20),'Periodische Zahlungen'!$D20,0),"")</f>
        <v/>
      </c>
      <c r="K24" s="32" t="str">
        <f ca="1">IFERROR(IF(AND(MOD(MONTH(K$1)+12-MONTH('Periodische Zahlungen'!$I20),'Periodische Zahlungen'!$H20)=0,K$1&gt;='Periodische Zahlungen'!$I20,K$1&lt;='Periodische Zahlungen'!$F20),'Periodische Zahlungen'!$D20,0),"")</f>
        <v/>
      </c>
      <c r="L24" s="32" t="str">
        <f ca="1">IFERROR(IF(AND(MOD(MONTH(L$1)+12-MONTH('Periodische Zahlungen'!$I20),'Periodische Zahlungen'!$H20)=0,L$1&gt;='Periodische Zahlungen'!$I20,L$1&lt;='Periodische Zahlungen'!$F20),'Periodische Zahlungen'!$D20,0),"")</f>
        <v/>
      </c>
      <c r="M24" s="32" t="str">
        <f ca="1">IFERROR(IF(AND(MOD(MONTH(M$1)+12-MONTH('Periodische Zahlungen'!$I20),'Periodische Zahlungen'!$H20)=0,M$1&gt;='Periodische Zahlungen'!$I20,M$1&lt;='Periodische Zahlungen'!$F20),'Periodische Zahlungen'!$D20,0),"")</f>
        <v/>
      </c>
      <c r="N24" s="32" t="str">
        <f ca="1">IFERROR(IF(AND(MOD(MONTH(N$1)+12-MONTH('Periodische Zahlungen'!$I20),'Periodische Zahlungen'!$H20)=0,N$1&gt;='Periodische Zahlungen'!$I20,N$1&lt;='Periodische Zahlungen'!$F20),'Periodische Zahlungen'!$D20,0),"")</f>
        <v/>
      </c>
      <c r="O24" s="32" t="str">
        <f ca="1">IFERROR(IF(AND(MOD(MONTH(O$1)+12-MONTH('Periodische Zahlungen'!$I20),'Periodische Zahlungen'!$H20)=0,O$1&gt;='Periodische Zahlungen'!$I20,O$1&lt;='Periodische Zahlungen'!$F20),'Periodische Zahlungen'!$D20,0),"")</f>
        <v/>
      </c>
      <c r="P24" s="32" t="str">
        <f ca="1">IFERROR(IF(AND(MOD(MONTH(P$1)+12-MONTH('Periodische Zahlungen'!$I20),'Periodische Zahlungen'!$H20)=0,P$1&gt;='Periodische Zahlungen'!$I20,P$1&lt;='Periodische Zahlungen'!$F20),'Periodische Zahlungen'!$D20,0),"")</f>
        <v/>
      </c>
      <c r="Q24" s="32" t="str">
        <f ca="1">IFERROR(IF(AND(MOD(MONTH(Q$1)+12-MONTH('Periodische Zahlungen'!$I20),'Periodische Zahlungen'!$H20)=0,Q$1&gt;='Periodische Zahlungen'!$I20,Q$1&lt;='Periodische Zahlungen'!$F20),'Periodische Zahlungen'!$D20,0),"")</f>
        <v/>
      </c>
      <c r="R24" s="32" t="str">
        <f ca="1">IFERROR(IF(AND(MOD(MONTH(R$1)+12-MONTH('Periodische Zahlungen'!$I20),'Periodische Zahlungen'!$H20)=0,R$1&gt;='Periodische Zahlungen'!$I20,R$1&lt;='Periodische Zahlungen'!$F20),'Periodische Zahlungen'!$D20,0),"")</f>
        <v/>
      </c>
      <c r="S24" s="32" t="str">
        <f ca="1">IFERROR(IF(AND(MOD(MONTH(S$1)+12-MONTH('Periodische Zahlungen'!$I20),'Periodische Zahlungen'!$H20)=0,S$1&gt;='Periodische Zahlungen'!$I20,S$1&lt;='Periodische Zahlungen'!$F20),'Periodische Zahlungen'!$D20,0),"")</f>
        <v/>
      </c>
      <c r="T24" s="32" t="str">
        <f ca="1">IFERROR(IF(AND(MOD(MONTH(T$1)+12-MONTH('Periodische Zahlungen'!$I20),'Periodische Zahlungen'!$H20)=0,T$1&gt;='Periodische Zahlungen'!$I20,T$1&lt;='Periodische Zahlungen'!$F20),'Periodische Zahlungen'!$D20,0),"")</f>
        <v/>
      </c>
      <c r="U24" s="32" t="str">
        <f ca="1">IFERROR(IF(AND(MOD(MONTH(U$1)+12-MONTH('Periodische Zahlungen'!$I20),'Periodische Zahlungen'!$H20)=0,U$1&gt;='Periodische Zahlungen'!$I20,U$1&lt;='Periodische Zahlungen'!$F20),'Periodische Zahlungen'!$D20,0),"")</f>
        <v/>
      </c>
      <c r="V24" s="32" t="str">
        <f ca="1">IFERROR(IF(AND(MOD(MONTH(V$1)+12-MONTH('Periodische Zahlungen'!$I20),'Periodische Zahlungen'!$H20)=0,V$1&gt;='Periodische Zahlungen'!$I20,V$1&lt;='Periodische Zahlungen'!$F20),'Periodische Zahlungen'!$D20,0),"")</f>
        <v/>
      </c>
      <c r="W24" s="32" t="str">
        <f ca="1">IFERROR(IF(AND(MOD(MONTH(W$1)+12-MONTH('Periodische Zahlungen'!$I20),'Periodische Zahlungen'!$H20)=0,W$1&gt;='Periodische Zahlungen'!$I20,W$1&lt;='Periodische Zahlungen'!$F20),'Periodische Zahlungen'!$D20,0),"")</f>
        <v/>
      </c>
      <c r="X24" s="32" t="str">
        <f ca="1">IFERROR(IF(AND(MOD(MONTH(X$1)+12-MONTH('Periodische Zahlungen'!$I20),'Periodische Zahlungen'!$H20)=0,X$1&gt;='Periodische Zahlungen'!$I20,X$1&lt;='Periodische Zahlungen'!$F20),'Periodische Zahlungen'!$D20,0),"")</f>
        <v/>
      </c>
      <c r="Y24" s="32" t="str">
        <f ca="1">IFERROR(IF(AND(MOD(MONTH(Y$1)+12-MONTH('Periodische Zahlungen'!$I20),'Periodische Zahlungen'!$H20)=0,Y$1&gt;='Periodische Zahlungen'!$I20,Y$1&lt;='Periodische Zahlungen'!$F20),'Periodische Zahlungen'!$D20,0),"")</f>
        <v/>
      </c>
      <c r="Z24" s="27">
        <f t="shared" ca="1" si="3"/>
        <v>0</v>
      </c>
      <c r="AA24" s="27">
        <f t="shared" ca="1" si="4"/>
        <v>0</v>
      </c>
    </row>
    <row r="25" spans="1:27">
      <c r="A25" s="31" t="str">
        <f>IF('Periodische Zahlungen'!A21&lt;&gt;"",'Periodische Zahlungen'!A21&amp;" ("&amp;'Periodische Zahlungen'!C21&amp;" "&amp;TEXT('Periodische Zahlungen'!D21,"0.00")&amp;" ab "&amp;TEXT('Periodische Zahlungen'!E21,"MMM/JJJJ")&amp;")","")</f>
        <v/>
      </c>
      <c r="B25" s="32" t="str">
        <f ca="1">IFERROR(IF(AND(MOD(MONTH(B$1)+12-MONTH('Periodische Zahlungen'!$I21),'Periodische Zahlungen'!$H21)=0,B$1&gt;='Periodische Zahlungen'!$I21,B$1&lt;='Periodische Zahlungen'!$F21),'Periodische Zahlungen'!$D21,0),"")</f>
        <v/>
      </c>
      <c r="C25" s="32" t="str">
        <f ca="1">IFERROR(IF(AND(MOD(MONTH(C$1)+12-MONTH('Periodische Zahlungen'!$I21),'Periodische Zahlungen'!$H21)=0,C$1&gt;='Periodische Zahlungen'!$I21,C$1&lt;='Periodische Zahlungen'!$F21),'Periodische Zahlungen'!$D21,0),"")</f>
        <v/>
      </c>
      <c r="D25" s="32" t="str">
        <f ca="1">IFERROR(IF(AND(MOD(MONTH(D$1)+12-MONTH('Periodische Zahlungen'!$I21),'Periodische Zahlungen'!$H21)=0,D$1&gt;='Periodische Zahlungen'!$I21,D$1&lt;='Periodische Zahlungen'!$F21),'Periodische Zahlungen'!$D21,0),"")</f>
        <v/>
      </c>
      <c r="E25" s="32" t="str">
        <f ca="1">IFERROR(IF(AND(MOD(MONTH(E$1)+12-MONTH('Periodische Zahlungen'!$I21),'Periodische Zahlungen'!$H21)=0,E$1&gt;='Periodische Zahlungen'!$I21,E$1&lt;='Periodische Zahlungen'!$F21),'Periodische Zahlungen'!$D21,0),"")</f>
        <v/>
      </c>
      <c r="F25" s="32" t="str">
        <f ca="1">IFERROR(IF(AND(MOD(MONTH(F$1)+12-MONTH('Periodische Zahlungen'!$I21),'Periodische Zahlungen'!$H21)=0,F$1&gt;='Periodische Zahlungen'!$I21,F$1&lt;='Periodische Zahlungen'!$F21),'Periodische Zahlungen'!$D21,0),"")</f>
        <v/>
      </c>
      <c r="G25" s="32" t="str">
        <f ca="1">IFERROR(IF(AND(MOD(MONTH(G$1)+12-MONTH('Periodische Zahlungen'!$I21),'Periodische Zahlungen'!$H21)=0,G$1&gt;='Periodische Zahlungen'!$I21,G$1&lt;='Periodische Zahlungen'!$F21),'Periodische Zahlungen'!$D21,0),"")</f>
        <v/>
      </c>
      <c r="H25" s="32" t="str">
        <f ca="1">IFERROR(IF(AND(MOD(MONTH(H$1)+12-MONTH('Periodische Zahlungen'!$I21),'Periodische Zahlungen'!$H21)=0,H$1&gt;='Periodische Zahlungen'!$I21,H$1&lt;='Periodische Zahlungen'!$F21),'Periodische Zahlungen'!$D21,0),"")</f>
        <v/>
      </c>
      <c r="I25" s="32" t="str">
        <f ca="1">IFERROR(IF(AND(MOD(MONTH(I$1)+12-MONTH('Periodische Zahlungen'!$I21),'Periodische Zahlungen'!$H21)=0,I$1&gt;='Periodische Zahlungen'!$I21,I$1&lt;='Periodische Zahlungen'!$F21),'Periodische Zahlungen'!$D21,0),"")</f>
        <v/>
      </c>
      <c r="J25" s="32" t="str">
        <f ca="1">IFERROR(IF(AND(MOD(MONTH(J$1)+12-MONTH('Periodische Zahlungen'!$I21),'Periodische Zahlungen'!$H21)=0,J$1&gt;='Periodische Zahlungen'!$I21,J$1&lt;='Periodische Zahlungen'!$F21),'Periodische Zahlungen'!$D21,0),"")</f>
        <v/>
      </c>
      <c r="K25" s="32" t="str">
        <f ca="1">IFERROR(IF(AND(MOD(MONTH(K$1)+12-MONTH('Periodische Zahlungen'!$I21),'Periodische Zahlungen'!$H21)=0,K$1&gt;='Periodische Zahlungen'!$I21,K$1&lt;='Periodische Zahlungen'!$F21),'Periodische Zahlungen'!$D21,0),"")</f>
        <v/>
      </c>
      <c r="L25" s="32" t="str">
        <f ca="1">IFERROR(IF(AND(MOD(MONTH(L$1)+12-MONTH('Periodische Zahlungen'!$I21),'Periodische Zahlungen'!$H21)=0,L$1&gt;='Periodische Zahlungen'!$I21,L$1&lt;='Periodische Zahlungen'!$F21),'Periodische Zahlungen'!$D21,0),"")</f>
        <v/>
      </c>
      <c r="M25" s="32" t="str">
        <f ca="1">IFERROR(IF(AND(MOD(MONTH(M$1)+12-MONTH('Periodische Zahlungen'!$I21),'Periodische Zahlungen'!$H21)=0,M$1&gt;='Periodische Zahlungen'!$I21,M$1&lt;='Periodische Zahlungen'!$F21),'Periodische Zahlungen'!$D21,0),"")</f>
        <v/>
      </c>
      <c r="N25" s="32" t="str">
        <f ca="1">IFERROR(IF(AND(MOD(MONTH(N$1)+12-MONTH('Periodische Zahlungen'!$I21),'Periodische Zahlungen'!$H21)=0,N$1&gt;='Periodische Zahlungen'!$I21,N$1&lt;='Periodische Zahlungen'!$F21),'Periodische Zahlungen'!$D21,0),"")</f>
        <v/>
      </c>
      <c r="O25" s="32" t="str">
        <f ca="1">IFERROR(IF(AND(MOD(MONTH(O$1)+12-MONTH('Periodische Zahlungen'!$I21),'Periodische Zahlungen'!$H21)=0,O$1&gt;='Periodische Zahlungen'!$I21,O$1&lt;='Periodische Zahlungen'!$F21),'Periodische Zahlungen'!$D21,0),"")</f>
        <v/>
      </c>
      <c r="P25" s="32" t="str">
        <f ca="1">IFERROR(IF(AND(MOD(MONTH(P$1)+12-MONTH('Periodische Zahlungen'!$I21),'Periodische Zahlungen'!$H21)=0,P$1&gt;='Periodische Zahlungen'!$I21,P$1&lt;='Periodische Zahlungen'!$F21),'Periodische Zahlungen'!$D21,0),"")</f>
        <v/>
      </c>
      <c r="Q25" s="32" t="str">
        <f ca="1">IFERROR(IF(AND(MOD(MONTH(Q$1)+12-MONTH('Periodische Zahlungen'!$I21),'Periodische Zahlungen'!$H21)=0,Q$1&gt;='Periodische Zahlungen'!$I21,Q$1&lt;='Periodische Zahlungen'!$F21),'Periodische Zahlungen'!$D21,0),"")</f>
        <v/>
      </c>
      <c r="R25" s="32" t="str">
        <f ca="1">IFERROR(IF(AND(MOD(MONTH(R$1)+12-MONTH('Periodische Zahlungen'!$I21),'Periodische Zahlungen'!$H21)=0,R$1&gt;='Periodische Zahlungen'!$I21,R$1&lt;='Periodische Zahlungen'!$F21),'Periodische Zahlungen'!$D21,0),"")</f>
        <v/>
      </c>
      <c r="S25" s="32" t="str">
        <f ca="1">IFERROR(IF(AND(MOD(MONTH(S$1)+12-MONTH('Periodische Zahlungen'!$I21),'Periodische Zahlungen'!$H21)=0,S$1&gt;='Periodische Zahlungen'!$I21,S$1&lt;='Periodische Zahlungen'!$F21),'Periodische Zahlungen'!$D21,0),"")</f>
        <v/>
      </c>
      <c r="T25" s="32" t="str">
        <f ca="1">IFERROR(IF(AND(MOD(MONTH(T$1)+12-MONTH('Periodische Zahlungen'!$I21),'Periodische Zahlungen'!$H21)=0,T$1&gt;='Periodische Zahlungen'!$I21,T$1&lt;='Periodische Zahlungen'!$F21),'Periodische Zahlungen'!$D21,0),"")</f>
        <v/>
      </c>
      <c r="U25" s="32" t="str">
        <f ca="1">IFERROR(IF(AND(MOD(MONTH(U$1)+12-MONTH('Periodische Zahlungen'!$I21),'Periodische Zahlungen'!$H21)=0,U$1&gt;='Periodische Zahlungen'!$I21,U$1&lt;='Periodische Zahlungen'!$F21),'Periodische Zahlungen'!$D21,0),"")</f>
        <v/>
      </c>
      <c r="V25" s="32" t="str">
        <f ca="1">IFERROR(IF(AND(MOD(MONTH(V$1)+12-MONTH('Periodische Zahlungen'!$I21),'Periodische Zahlungen'!$H21)=0,V$1&gt;='Periodische Zahlungen'!$I21,V$1&lt;='Periodische Zahlungen'!$F21),'Periodische Zahlungen'!$D21,0),"")</f>
        <v/>
      </c>
      <c r="W25" s="32" t="str">
        <f ca="1">IFERROR(IF(AND(MOD(MONTH(W$1)+12-MONTH('Periodische Zahlungen'!$I21),'Periodische Zahlungen'!$H21)=0,W$1&gt;='Periodische Zahlungen'!$I21,W$1&lt;='Periodische Zahlungen'!$F21),'Periodische Zahlungen'!$D21,0),"")</f>
        <v/>
      </c>
      <c r="X25" s="32" t="str">
        <f ca="1">IFERROR(IF(AND(MOD(MONTH(X$1)+12-MONTH('Periodische Zahlungen'!$I21),'Periodische Zahlungen'!$H21)=0,X$1&gt;='Periodische Zahlungen'!$I21,X$1&lt;='Periodische Zahlungen'!$F21),'Periodische Zahlungen'!$D21,0),"")</f>
        <v/>
      </c>
      <c r="Y25" s="32" t="str">
        <f ca="1">IFERROR(IF(AND(MOD(MONTH(Y$1)+12-MONTH('Periodische Zahlungen'!$I21),'Periodische Zahlungen'!$H21)=0,Y$1&gt;='Periodische Zahlungen'!$I21,Y$1&lt;='Periodische Zahlungen'!$F21),'Periodische Zahlungen'!$D21,0),"")</f>
        <v/>
      </c>
      <c r="Z25" s="27">
        <f t="shared" ca="1" si="3"/>
        <v>0</v>
      </c>
      <c r="AA25" s="27">
        <f t="shared" ca="1" si="4"/>
        <v>0</v>
      </c>
    </row>
    <row r="26" spans="1:27">
      <c r="A26" s="31" t="str">
        <f>IF('Periodische Zahlungen'!A22&lt;&gt;"",'Periodische Zahlungen'!A22&amp;" ("&amp;'Periodische Zahlungen'!C22&amp;" "&amp;TEXT('Periodische Zahlungen'!D22,"0.00")&amp;" ab "&amp;TEXT('Periodische Zahlungen'!E22,"MMM/JJJJ")&amp;")","")</f>
        <v/>
      </c>
      <c r="B26" s="32" t="str">
        <f ca="1">IFERROR(IF(AND(MOD(MONTH(B$1)+12-MONTH('Periodische Zahlungen'!$I22),'Periodische Zahlungen'!$H22)=0,B$1&gt;='Periodische Zahlungen'!$I22,B$1&lt;='Periodische Zahlungen'!$F22),'Periodische Zahlungen'!$D22,0),"")</f>
        <v/>
      </c>
      <c r="C26" s="32" t="str">
        <f ca="1">IFERROR(IF(AND(MOD(MONTH(C$1)+12-MONTH('Periodische Zahlungen'!$I22),'Periodische Zahlungen'!$H22)=0,C$1&gt;='Periodische Zahlungen'!$I22,C$1&lt;='Periodische Zahlungen'!$F22),'Periodische Zahlungen'!$D22,0),"")</f>
        <v/>
      </c>
      <c r="D26" s="32" t="str">
        <f ca="1">IFERROR(IF(AND(MOD(MONTH(D$1)+12-MONTH('Periodische Zahlungen'!$I22),'Periodische Zahlungen'!$H22)=0,D$1&gt;='Periodische Zahlungen'!$I22,D$1&lt;='Periodische Zahlungen'!$F22),'Periodische Zahlungen'!$D22,0),"")</f>
        <v/>
      </c>
      <c r="E26" s="32" t="str">
        <f ca="1">IFERROR(IF(AND(MOD(MONTH(E$1)+12-MONTH('Periodische Zahlungen'!$I22),'Periodische Zahlungen'!$H22)=0,E$1&gt;='Periodische Zahlungen'!$I22,E$1&lt;='Periodische Zahlungen'!$F22),'Periodische Zahlungen'!$D22,0),"")</f>
        <v/>
      </c>
      <c r="F26" s="32" t="str">
        <f ca="1">IFERROR(IF(AND(MOD(MONTH(F$1)+12-MONTH('Periodische Zahlungen'!$I22),'Periodische Zahlungen'!$H22)=0,F$1&gt;='Periodische Zahlungen'!$I22,F$1&lt;='Periodische Zahlungen'!$F22),'Periodische Zahlungen'!$D22,0),"")</f>
        <v/>
      </c>
      <c r="G26" s="32" t="str">
        <f ca="1">IFERROR(IF(AND(MOD(MONTH(G$1)+12-MONTH('Periodische Zahlungen'!$I22),'Periodische Zahlungen'!$H22)=0,G$1&gt;='Periodische Zahlungen'!$I22,G$1&lt;='Periodische Zahlungen'!$F22),'Periodische Zahlungen'!$D22,0),"")</f>
        <v/>
      </c>
      <c r="H26" s="32" t="str">
        <f ca="1">IFERROR(IF(AND(MOD(MONTH(H$1)+12-MONTH('Periodische Zahlungen'!$I22),'Periodische Zahlungen'!$H22)=0,H$1&gt;='Periodische Zahlungen'!$I22,H$1&lt;='Periodische Zahlungen'!$F22),'Periodische Zahlungen'!$D22,0),"")</f>
        <v/>
      </c>
      <c r="I26" s="32" t="str">
        <f ca="1">IFERROR(IF(AND(MOD(MONTH(I$1)+12-MONTH('Periodische Zahlungen'!$I22),'Periodische Zahlungen'!$H22)=0,I$1&gt;='Periodische Zahlungen'!$I22,I$1&lt;='Periodische Zahlungen'!$F22),'Periodische Zahlungen'!$D22,0),"")</f>
        <v/>
      </c>
      <c r="J26" s="32" t="str">
        <f ca="1">IFERROR(IF(AND(MOD(MONTH(J$1)+12-MONTH('Periodische Zahlungen'!$I22),'Periodische Zahlungen'!$H22)=0,J$1&gt;='Periodische Zahlungen'!$I22,J$1&lt;='Periodische Zahlungen'!$F22),'Periodische Zahlungen'!$D22,0),"")</f>
        <v/>
      </c>
      <c r="K26" s="32" t="str">
        <f ca="1">IFERROR(IF(AND(MOD(MONTH(K$1)+12-MONTH('Periodische Zahlungen'!$I22),'Periodische Zahlungen'!$H22)=0,K$1&gt;='Periodische Zahlungen'!$I22,K$1&lt;='Periodische Zahlungen'!$F22),'Periodische Zahlungen'!$D22,0),"")</f>
        <v/>
      </c>
      <c r="L26" s="32" t="str">
        <f ca="1">IFERROR(IF(AND(MOD(MONTH(L$1)+12-MONTH('Periodische Zahlungen'!$I22),'Periodische Zahlungen'!$H22)=0,L$1&gt;='Periodische Zahlungen'!$I22,L$1&lt;='Periodische Zahlungen'!$F22),'Periodische Zahlungen'!$D22,0),"")</f>
        <v/>
      </c>
      <c r="M26" s="32" t="str">
        <f ca="1">IFERROR(IF(AND(MOD(MONTH(M$1)+12-MONTH('Periodische Zahlungen'!$I22),'Periodische Zahlungen'!$H22)=0,M$1&gt;='Periodische Zahlungen'!$I22,M$1&lt;='Periodische Zahlungen'!$F22),'Periodische Zahlungen'!$D22,0),"")</f>
        <v/>
      </c>
      <c r="N26" s="32" t="str">
        <f ca="1">IFERROR(IF(AND(MOD(MONTH(N$1)+12-MONTH('Periodische Zahlungen'!$I22),'Periodische Zahlungen'!$H22)=0,N$1&gt;='Periodische Zahlungen'!$I22,N$1&lt;='Periodische Zahlungen'!$F22),'Periodische Zahlungen'!$D22,0),"")</f>
        <v/>
      </c>
      <c r="O26" s="32" t="str">
        <f ca="1">IFERROR(IF(AND(MOD(MONTH(O$1)+12-MONTH('Periodische Zahlungen'!$I22),'Periodische Zahlungen'!$H22)=0,O$1&gt;='Periodische Zahlungen'!$I22,O$1&lt;='Periodische Zahlungen'!$F22),'Periodische Zahlungen'!$D22,0),"")</f>
        <v/>
      </c>
      <c r="P26" s="32" t="str">
        <f ca="1">IFERROR(IF(AND(MOD(MONTH(P$1)+12-MONTH('Periodische Zahlungen'!$I22),'Periodische Zahlungen'!$H22)=0,P$1&gt;='Periodische Zahlungen'!$I22,P$1&lt;='Periodische Zahlungen'!$F22),'Periodische Zahlungen'!$D22,0),"")</f>
        <v/>
      </c>
      <c r="Q26" s="32" t="str">
        <f ca="1">IFERROR(IF(AND(MOD(MONTH(Q$1)+12-MONTH('Periodische Zahlungen'!$I22),'Periodische Zahlungen'!$H22)=0,Q$1&gt;='Periodische Zahlungen'!$I22,Q$1&lt;='Periodische Zahlungen'!$F22),'Periodische Zahlungen'!$D22,0),"")</f>
        <v/>
      </c>
      <c r="R26" s="32" t="str">
        <f ca="1">IFERROR(IF(AND(MOD(MONTH(R$1)+12-MONTH('Periodische Zahlungen'!$I22),'Periodische Zahlungen'!$H22)=0,R$1&gt;='Periodische Zahlungen'!$I22,R$1&lt;='Periodische Zahlungen'!$F22),'Periodische Zahlungen'!$D22,0),"")</f>
        <v/>
      </c>
      <c r="S26" s="32" t="str">
        <f ca="1">IFERROR(IF(AND(MOD(MONTH(S$1)+12-MONTH('Periodische Zahlungen'!$I22),'Periodische Zahlungen'!$H22)=0,S$1&gt;='Periodische Zahlungen'!$I22,S$1&lt;='Periodische Zahlungen'!$F22),'Periodische Zahlungen'!$D22,0),"")</f>
        <v/>
      </c>
      <c r="T26" s="32" t="str">
        <f ca="1">IFERROR(IF(AND(MOD(MONTH(T$1)+12-MONTH('Periodische Zahlungen'!$I22),'Periodische Zahlungen'!$H22)=0,T$1&gt;='Periodische Zahlungen'!$I22,T$1&lt;='Periodische Zahlungen'!$F22),'Periodische Zahlungen'!$D22,0),"")</f>
        <v/>
      </c>
      <c r="U26" s="32" t="str">
        <f ca="1">IFERROR(IF(AND(MOD(MONTH(U$1)+12-MONTH('Periodische Zahlungen'!$I22),'Periodische Zahlungen'!$H22)=0,U$1&gt;='Periodische Zahlungen'!$I22,U$1&lt;='Periodische Zahlungen'!$F22),'Periodische Zahlungen'!$D22,0),"")</f>
        <v/>
      </c>
      <c r="V26" s="32" t="str">
        <f ca="1">IFERROR(IF(AND(MOD(MONTH(V$1)+12-MONTH('Periodische Zahlungen'!$I22),'Periodische Zahlungen'!$H22)=0,V$1&gt;='Periodische Zahlungen'!$I22,V$1&lt;='Periodische Zahlungen'!$F22),'Periodische Zahlungen'!$D22,0),"")</f>
        <v/>
      </c>
      <c r="W26" s="32" t="str">
        <f ca="1">IFERROR(IF(AND(MOD(MONTH(W$1)+12-MONTH('Periodische Zahlungen'!$I22),'Periodische Zahlungen'!$H22)=0,W$1&gt;='Periodische Zahlungen'!$I22,W$1&lt;='Periodische Zahlungen'!$F22),'Periodische Zahlungen'!$D22,0),"")</f>
        <v/>
      </c>
      <c r="X26" s="32" t="str">
        <f ca="1">IFERROR(IF(AND(MOD(MONTH(X$1)+12-MONTH('Periodische Zahlungen'!$I22),'Periodische Zahlungen'!$H22)=0,X$1&gt;='Periodische Zahlungen'!$I22,X$1&lt;='Periodische Zahlungen'!$F22),'Periodische Zahlungen'!$D22,0),"")</f>
        <v/>
      </c>
      <c r="Y26" s="32" t="str">
        <f ca="1">IFERROR(IF(AND(MOD(MONTH(Y$1)+12-MONTH('Periodische Zahlungen'!$I22),'Periodische Zahlungen'!$H22)=0,Y$1&gt;='Periodische Zahlungen'!$I22,Y$1&lt;='Periodische Zahlungen'!$F22),'Periodische Zahlungen'!$D22,0),"")</f>
        <v/>
      </c>
      <c r="Z26" s="27">
        <f t="shared" ca="1" si="3"/>
        <v>0</v>
      </c>
      <c r="AA26" s="27">
        <f t="shared" ca="1" si="4"/>
        <v>0</v>
      </c>
    </row>
    <row r="27" spans="1:27">
      <c r="A27" s="31" t="str">
        <f>IF('Periodische Zahlungen'!A23&lt;&gt;"",'Periodische Zahlungen'!A23&amp;" ("&amp;'Periodische Zahlungen'!C23&amp;" "&amp;TEXT('Periodische Zahlungen'!D23,"0.00")&amp;" ab "&amp;TEXT('Periodische Zahlungen'!E23,"MMM/JJJJ")&amp;")","")</f>
        <v/>
      </c>
      <c r="B27" s="32" t="str">
        <f ca="1">IFERROR(IF(AND(MOD(MONTH(B$1)+12-MONTH('Periodische Zahlungen'!$I23),'Periodische Zahlungen'!$H23)=0,B$1&gt;='Periodische Zahlungen'!$I23,B$1&lt;='Periodische Zahlungen'!$F23),'Periodische Zahlungen'!$D23,0),"")</f>
        <v/>
      </c>
      <c r="C27" s="32" t="str">
        <f ca="1">IFERROR(IF(AND(MOD(MONTH(C$1)+12-MONTH('Periodische Zahlungen'!$I23),'Periodische Zahlungen'!$H23)=0,C$1&gt;='Periodische Zahlungen'!$I23,C$1&lt;='Periodische Zahlungen'!$F23),'Periodische Zahlungen'!$D23,0),"")</f>
        <v/>
      </c>
      <c r="D27" s="32" t="str">
        <f ca="1">IFERROR(IF(AND(MOD(MONTH(D$1)+12-MONTH('Periodische Zahlungen'!$I23),'Periodische Zahlungen'!$H23)=0,D$1&gt;='Periodische Zahlungen'!$I23,D$1&lt;='Periodische Zahlungen'!$F23),'Periodische Zahlungen'!$D23,0),"")</f>
        <v/>
      </c>
      <c r="E27" s="32" t="str">
        <f ca="1">IFERROR(IF(AND(MOD(MONTH(E$1)+12-MONTH('Periodische Zahlungen'!$I23),'Periodische Zahlungen'!$H23)=0,E$1&gt;='Periodische Zahlungen'!$I23,E$1&lt;='Periodische Zahlungen'!$F23),'Periodische Zahlungen'!$D23,0),"")</f>
        <v/>
      </c>
      <c r="F27" s="32" t="str">
        <f ca="1">IFERROR(IF(AND(MOD(MONTH(F$1)+12-MONTH('Periodische Zahlungen'!$I23),'Periodische Zahlungen'!$H23)=0,F$1&gt;='Periodische Zahlungen'!$I23,F$1&lt;='Periodische Zahlungen'!$F23),'Periodische Zahlungen'!$D23,0),"")</f>
        <v/>
      </c>
      <c r="G27" s="32" t="str">
        <f ca="1">IFERROR(IF(AND(MOD(MONTH(G$1)+12-MONTH('Periodische Zahlungen'!$I23),'Periodische Zahlungen'!$H23)=0,G$1&gt;='Periodische Zahlungen'!$I23,G$1&lt;='Periodische Zahlungen'!$F23),'Periodische Zahlungen'!$D23,0),"")</f>
        <v/>
      </c>
      <c r="H27" s="32" t="str">
        <f ca="1">IFERROR(IF(AND(MOD(MONTH(H$1)+12-MONTH('Periodische Zahlungen'!$I23),'Periodische Zahlungen'!$H23)=0,H$1&gt;='Periodische Zahlungen'!$I23,H$1&lt;='Periodische Zahlungen'!$F23),'Periodische Zahlungen'!$D23,0),"")</f>
        <v/>
      </c>
      <c r="I27" s="32" t="str">
        <f ca="1">IFERROR(IF(AND(MOD(MONTH(I$1)+12-MONTH('Periodische Zahlungen'!$I23),'Periodische Zahlungen'!$H23)=0,I$1&gt;='Periodische Zahlungen'!$I23,I$1&lt;='Periodische Zahlungen'!$F23),'Periodische Zahlungen'!$D23,0),"")</f>
        <v/>
      </c>
      <c r="J27" s="32" t="str">
        <f ca="1">IFERROR(IF(AND(MOD(MONTH(J$1)+12-MONTH('Periodische Zahlungen'!$I23),'Periodische Zahlungen'!$H23)=0,J$1&gt;='Periodische Zahlungen'!$I23,J$1&lt;='Periodische Zahlungen'!$F23),'Periodische Zahlungen'!$D23,0),"")</f>
        <v/>
      </c>
      <c r="K27" s="32" t="str">
        <f ca="1">IFERROR(IF(AND(MOD(MONTH(K$1)+12-MONTH('Periodische Zahlungen'!$I23),'Periodische Zahlungen'!$H23)=0,K$1&gt;='Periodische Zahlungen'!$I23,K$1&lt;='Periodische Zahlungen'!$F23),'Periodische Zahlungen'!$D23,0),"")</f>
        <v/>
      </c>
      <c r="L27" s="32" t="str">
        <f ca="1">IFERROR(IF(AND(MOD(MONTH(L$1)+12-MONTH('Periodische Zahlungen'!$I23),'Periodische Zahlungen'!$H23)=0,L$1&gt;='Periodische Zahlungen'!$I23,L$1&lt;='Periodische Zahlungen'!$F23),'Periodische Zahlungen'!$D23,0),"")</f>
        <v/>
      </c>
      <c r="M27" s="32" t="str">
        <f ca="1">IFERROR(IF(AND(MOD(MONTH(M$1)+12-MONTH('Periodische Zahlungen'!$I23),'Periodische Zahlungen'!$H23)=0,M$1&gt;='Periodische Zahlungen'!$I23,M$1&lt;='Periodische Zahlungen'!$F23),'Periodische Zahlungen'!$D23,0),"")</f>
        <v/>
      </c>
      <c r="N27" s="32" t="str">
        <f ca="1">IFERROR(IF(AND(MOD(MONTH(N$1)+12-MONTH('Periodische Zahlungen'!$I23),'Periodische Zahlungen'!$H23)=0,N$1&gt;='Periodische Zahlungen'!$I23,N$1&lt;='Periodische Zahlungen'!$F23),'Periodische Zahlungen'!$D23,0),"")</f>
        <v/>
      </c>
      <c r="O27" s="32" t="str">
        <f ca="1">IFERROR(IF(AND(MOD(MONTH(O$1)+12-MONTH('Periodische Zahlungen'!$I23),'Periodische Zahlungen'!$H23)=0,O$1&gt;='Periodische Zahlungen'!$I23,O$1&lt;='Periodische Zahlungen'!$F23),'Periodische Zahlungen'!$D23,0),"")</f>
        <v/>
      </c>
      <c r="P27" s="32" t="str">
        <f ca="1">IFERROR(IF(AND(MOD(MONTH(P$1)+12-MONTH('Periodische Zahlungen'!$I23),'Periodische Zahlungen'!$H23)=0,P$1&gt;='Periodische Zahlungen'!$I23,P$1&lt;='Periodische Zahlungen'!$F23),'Periodische Zahlungen'!$D23,0),"")</f>
        <v/>
      </c>
      <c r="Q27" s="32" t="str">
        <f ca="1">IFERROR(IF(AND(MOD(MONTH(Q$1)+12-MONTH('Periodische Zahlungen'!$I23),'Periodische Zahlungen'!$H23)=0,Q$1&gt;='Periodische Zahlungen'!$I23,Q$1&lt;='Periodische Zahlungen'!$F23),'Periodische Zahlungen'!$D23,0),"")</f>
        <v/>
      </c>
      <c r="R27" s="32" t="str">
        <f ca="1">IFERROR(IF(AND(MOD(MONTH(R$1)+12-MONTH('Periodische Zahlungen'!$I23),'Periodische Zahlungen'!$H23)=0,R$1&gt;='Periodische Zahlungen'!$I23,R$1&lt;='Periodische Zahlungen'!$F23),'Periodische Zahlungen'!$D23,0),"")</f>
        <v/>
      </c>
      <c r="S27" s="32" t="str">
        <f ca="1">IFERROR(IF(AND(MOD(MONTH(S$1)+12-MONTH('Periodische Zahlungen'!$I23),'Periodische Zahlungen'!$H23)=0,S$1&gt;='Periodische Zahlungen'!$I23,S$1&lt;='Periodische Zahlungen'!$F23),'Periodische Zahlungen'!$D23,0),"")</f>
        <v/>
      </c>
      <c r="T27" s="32" t="str">
        <f ca="1">IFERROR(IF(AND(MOD(MONTH(T$1)+12-MONTH('Periodische Zahlungen'!$I23),'Periodische Zahlungen'!$H23)=0,T$1&gt;='Periodische Zahlungen'!$I23,T$1&lt;='Periodische Zahlungen'!$F23),'Periodische Zahlungen'!$D23,0),"")</f>
        <v/>
      </c>
      <c r="U27" s="32" t="str">
        <f ca="1">IFERROR(IF(AND(MOD(MONTH(U$1)+12-MONTH('Periodische Zahlungen'!$I23),'Periodische Zahlungen'!$H23)=0,U$1&gt;='Periodische Zahlungen'!$I23,U$1&lt;='Periodische Zahlungen'!$F23),'Periodische Zahlungen'!$D23,0),"")</f>
        <v/>
      </c>
      <c r="V27" s="32" t="str">
        <f ca="1">IFERROR(IF(AND(MOD(MONTH(V$1)+12-MONTH('Periodische Zahlungen'!$I23),'Periodische Zahlungen'!$H23)=0,V$1&gt;='Periodische Zahlungen'!$I23,V$1&lt;='Periodische Zahlungen'!$F23),'Periodische Zahlungen'!$D23,0),"")</f>
        <v/>
      </c>
      <c r="W27" s="32" t="str">
        <f ca="1">IFERROR(IF(AND(MOD(MONTH(W$1)+12-MONTH('Periodische Zahlungen'!$I23),'Periodische Zahlungen'!$H23)=0,W$1&gt;='Periodische Zahlungen'!$I23,W$1&lt;='Periodische Zahlungen'!$F23),'Periodische Zahlungen'!$D23,0),"")</f>
        <v/>
      </c>
      <c r="X27" s="32" t="str">
        <f ca="1">IFERROR(IF(AND(MOD(MONTH(X$1)+12-MONTH('Periodische Zahlungen'!$I23),'Periodische Zahlungen'!$H23)=0,X$1&gt;='Periodische Zahlungen'!$I23,X$1&lt;='Periodische Zahlungen'!$F23),'Periodische Zahlungen'!$D23,0),"")</f>
        <v/>
      </c>
      <c r="Y27" s="32" t="str">
        <f ca="1">IFERROR(IF(AND(MOD(MONTH(Y$1)+12-MONTH('Periodische Zahlungen'!$I23),'Periodische Zahlungen'!$H23)=0,Y$1&gt;='Periodische Zahlungen'!$I23,Y$1&lt;='Periodische Zahlungen'!$F23),'Periodische Zahlungen'!$D23,0),"")</f>
        <v/>
      </c>
      <c r="Z27" s="27">
        <f t="shared" ca="1" si="3"/>
        <v>0</v>
      </c>
      <c r="AA27" s="27">
        <f t="shared" ca="1" si="4"/>
        <v>0</v>
      </c>
    </row>
    <row r="28" spans="1:27">
      <c r="A28" s="31" t="str">
        <f>IF('Periodische Zahlungen'!A24&lt;&gt;"",'Periodische Zahlungen'!A24&amp;" ("&amp;'Periodische Zahlungen'!C24&amp;" "&amp;TEXT('Periodische Zahlungen'!D24,"0.00")&amp;" ab "&amp;TEXT('Periodische Zahlungen'!E24,"MMM/JJJJ")&amp;")","")</f>
        <v/>
      </c>
      <c r="B28" s="32" t="str">
        <f ca="1">IFERROR(IF(AND(MOD(MONTH(B$1)+12-MONTH('Periodische Zahlungen'!$I24),'Periodische Zahlungen'!$H24)=0,B$1&gt;='Periodische Zahlungen'!$I24,B$1&lt;='Periodische Zahlungen'!$F24),'Periodische Zahlungen'!$D24,0),"")</f>
        <v/>
      </c>
      <c r="C28" s="32" t="str">
        <f ca="1">IFERROR(IF(AND(MOD(MONTH(C$1)+12-MONTH('Periodische Zahlungen'!$I24),'Periodische Zahlungen'!$H24)=0,C$1&gt;='Periodische Zahlungen'!$I24,C$1&lt;='Periodische Zahlungen'!$F24),'Periodische Zahlungen'!$D24,0),"")</f>
        <v/>
      </c>
      <c r="D28" s="32" t="str">
        <f ca="1">IFERROR(IF(AND(MOD(MONTH(D$1)+12-MONTH('Periodische Zahlungen'!$I24),'Periodische Zahlungen'!$H24)=0,D$1&gt;='Periodische Zahlungen'!$I24,D$1&lt;='Periodische Zahlungen'!$F24),'Periodische Zahlungen'!$D24,0),"")</f>
        <v/>
      </c>
      <c r="E28" s="32" t="str">
        <f ca="1">IFERROR(IF(AND(MOD(MONTH(E$1)+12-MONTH('Periodische Zahlungen'!$I24),'Periodische Zahlungen'!$H24)=0,E$1&gt;='Periodische Zahlungen'!$I24,E$1&lt;='Periodische Zahlungen'!$F24),'Periodische Zahlungen'!$D24,0),"")</f>
        <v/>
      </c>
      <c r="F28" s="32" t="str">
        <f ca="1">IFERROR(IF(AND(MOD(MONTH(F$1)+12-MONTH('Periodische Zahlungen'!$I24),'Periodische Zahlungen'!$H24)=0,F$1&gt;='Periodische Zahlungen'!$I24,F$1&lt;='Periodische Zahlungen'!$F24),'Periodische Zahlungen'!$D24,0),"")</f>
        <v/>
      </c>
      <c r="G28" s="32" t="str">
        <f ca="1">IFERROR(IF(AND(MOD(MONTH(G$1)+12-MONTH('Periodische Zahlungen'!$I24),'Periodische Zahlungen'!$H24)=0,G$1&gt;='Periodische Zahlungen'!$I24,G$1&lt;='Periodische Zahlungen'!$F24),'Periodische Zahlungen'!$D24,0),"")</f>
        <v/>
      </c>
      <c r="H28" s="32" t="str">
        <f ca="1">IFERROR(IF(AND(MOD(MONTH(H$1)+12-MONTH('Periodische Zahlungen'!$I24),'Periodische Zahlungen'!$H24)=0,H$1&gt;='Periodische Zahlungen'!$I24,H$1&lt;='Periodische Zahlungen'!$F24),'Periodische Zahlungen'!$D24,0),"")</f>
        <v/>
      </c>
      <c r="I28" s="32" t="str">
        <f ca="1">IFERROR(IF(AND(MOD(MONTH(I$1)+12-MONTH('Periodische Zahlungen'!$I24),'Periodische Zahlungen'!$H24)=0,I$1&gt;='Periodische Zahlungen'!$I24,I$1&lt;='Periodische Zahlungen'!$F24),'Periodische Zahlungen'!$D24,0),"")</f>
        <v/>
      </c>
      <c r="J28" s="32" t="str">
        <f ca="1">IFERROR(IF(AND(MOD(MONTH(J$1)+12-MONTH('Periodische Zahlungen'!$I24),'Periodische Zahlungen'!$H24)=0,J$1&gt;='Periodische Zahlungen'!$I24,J$1&lt;='Periodische Zahlungen'!$F24),'Periodische Zahlungen'!$D24,0),"")</f>
        <v/>
      </c>
      <c r="K28" s="32" t="str">
        <f ca="1">IFERROR(IF(AND(MOD(MONTH(K$1)+12-MONTH('Periodische Zahlungen'!$I24),'Periodische Zahlungen'!$H24)=0,K$1&gt;='Periodische Zahlungen'!$I24,K$1&lt;='Periodische Zahlungen'!$F24),'Periodische Zahlungen'!$D24,0),"")</f>
        <v/>
      </c>
      <c r="L28" s="32" t="str">
        <f ca="1">IFERROR(IF(AND(MOD(MONTH(L$1)+12-MONTH('Periodische Zahlungen'!$I24),'Periodische Zahlungen'!$H24)=0,L$1&gt;='Periodische Zahlungen'!$I24,L$1&lt;='Periodische Zahlungen'!$F24),'Periodische Zahlungen'!$D24,0),"")</f>
        <v/>
      </c>
      <c r="M28" s="32" t="str">
        <f ca="1">IFERROR(IF(AND(MOD(MONTH(M$1)+12-MONTH('Periodische Zahlungen'!$I24),'Periodische Zahlungen'!$H24)=0,M$1&gt;='Periodische Zahlungen'!$I24,M$1&lt;='Periodische Zahlungen'!$F24),'Periodische Zahlungen'!$D24,0),"")</f>
        <v/>
      </c>
      <c r="N28" s="32" t="str">
        <f ca="1">IFERROR(IF(AND(MOD(MONTH(N$1)+12-MONTH('Periodische Zahlungen'!$I24),'Periodische Zahlungen'!$H24)=0,N$1&gt;='Periodische Zahlungen'!$I24,N$1&lt;='Periodische Zahlungen'!$F24),'Periodische Zahlungen'!$D24,0),"")</f>
        <v/>
      </c>
      <c r="O28" s="32" t="str">
        <f ca="1">IFERROR(IF(AND(MOD(MONTH(O$1)+12-MONTH('Periodische Zahlungen'!$I24),'Periodische Zahlungen'!$H24)=0,O$1&gt;='Periodische Zahlungen'!$I24,O$1&lt;='Periodische Zahlungen'!$F24),'Periodische Zahlungen'!$D24,0),"")</f>
        <v/>
      </c>
      <c r="P28" s="32" t="str">
        <f ca="1">IFERROR(IF(AND(MOD(MONTH(P$1)+12-MONTH('Periodische Zahlungen'!$I24),'Periodische Zahlungen'!$H24)=0,P$1&gt;='Periodische Zahlungen'!$I24,P$1&lt;='Periodische Zahlungen'!$F24),'Periodische Zahlungen'!$D24,0),"")</f>
        <v/>
      </c>
      <c r="Q28" s="32" t="str">
        <f ca="1">IFERROR(IF(AND(MOD(MONTH(Q$1)+12-MONTH('Periodische Zahlungen'!$I24),'Periodische Zahlungen'!$H24)=0,Q$1&gt;='Periodische Zahlungen'!$I24,Q$1&lt;='Periodische Zahlungen'!$F24),'Periodische Zahlungen'!$D24,0),"")</f>
        <v/>
      </c>
      <c r="R28" s="32" t="str">
        <f ca="1">IFERROR(IF(AND(MOD(MONTH(R$1)+12-MONTH('Periodische Zahlungen'!$I24),'Periodische Zahlungen'!$H24)=0,R$1&gt;='Periodische Zahlungen'!$I24,R$1&lt;='Periodische Zahlungen'!$F24),'Periodische Zahlungen'!$D24,0),"")</f>
        <v/>
      </c>
      <c r="S28" s="32" t="str">
        <f ca="1">IFERROR(IF(AND(MOD(MONTH(S$1)+12-MONTH('Periodische Zahlungen'!$I24),'Periodische Zahlungen'!$H24)=0,S$1&gt;='Periodische Zahlungen'!$I24,S$1&lt;='Periodische Zahlungen'!$F24),'Periodische Zahlungen'!$D24,0),"")</f>
        <v/>
      </c>
      <c r="T28" s="32" t="str">
        <f ca="1">IFERROR(IF(AND(MOD(MONTH(T$1)+12-MONTH('Periodische Zahlungen'!$I24),'Periodische Zahlungen'!$H24)=0,T$1&gt;='Periodische Zahlungen'!$I24,T$1&lt;='Periodische Zahlungen'!$F24),'Periodische Zahlungen'!$D24,0),"")</f>
        <v/>
      </c>
      <c r="U28" s="32" t="str">
        <f ca="1">IFERROR(IF(AND(MOD(MONTH(U$1)+12-MONTH('Periodische Zahlungen'!$I24),'Periodische Zahlungen'!$H24)=0,U$1&gt;='Periodische Zahlungen'!$I24,U$1&lt;='Periodische Zahlungen'!$F24),'Periodische Zahlungen'!$D24,0),"")</f>
        <v/>
      </c>
      <c r="V28" s="32" t="str">
        <f ca="1">IFERROR(IF(AND(MOD(MONTH(V$1)+12-MONTH('Periodische Zahlungen'!$I24),'Periodische Zahlungen'!$H24)=0,V$1&gt;='Periodische Zahlungen'!$I24,V$1&lt;='Periodische Zahlungen'!$F24),'Periodische Zahlungen'!$D24,0),"")</f>
        <v/>
      </c>
      <c r="W28" s="32" t="str">
        <f ca="1">IFERROR(IF(AND(MOD(MONTH(W$1)+12-MONTH('Periodische Zahlungen'!$I24),'Periodische Zahlungen'!$H24)=0,W$1&gt;='Periodische Zahlungen'!$I24,W$1&lt;='Periodische Zahlungen'!$F24),'Periodische Zahlungen'!$D24,0),"")</f>
        <v/>
      </c>
      <c r="X28" s="32" t="str">
        <f ca="1">IFERROR(IF(AND(MOD(MONTH(X$1)+12-MONTH('Periodische Zahlungen'!$I24),'Periodische Zahlungen'!$H24)=0,X$1&gt;='Periodische Zahlungen'!$I24,X$1&lt;='Periodische Zahlungen'!$F24),'Periodische Zahlungen'!$D24,0),"")</f>
        <v/>
      </c>
      <c r="Y28" s="32" t="str">
        <f ca="1">IFERROR(IF(AND(MOD(MONTH(Y$1)+12-MONTH('Periodische Zahlungen'!$I24),'Periodische Zahlungen'!$H24)=0,Y$1&gt;='Periodische Zahlungen'!$I24,Y$1&lt;='Periodische Zahlungen'!$F24),'Periodische Zahlungen'!$D24,0),"")</f>
        <v/>
      </c>
      <c r="Z28" s="27">
        <f t="shared" ca="1" si="3"/>
        <v>0</v>
      </c>
      <c r="AA28" s="27">
        <f t="shared" ca="1" si="4"/>
        <v>0</v>
      </c>
    </row>
    <row r="29" spans="1:27">
      <c r="A29" s="31" t="str">
        <f>IF('Periodische Zahlungen'!A25&lt;&gt;"",'Periodische Zahlungen'!A25&amp;" ("&amp;'Periodische Zahlungen'!C25&amp;" "&amp;TEXT('Periodische Zahlungen'!D25,"0.00")&amp;" ab "&amp;TEXT('Periodische Zahlungen'!E25,"MMM/JJJJ")&amp;")","")</f>
        <v/>
      </c>
      <c r="B29" s="32" t="str">
        <f ca="1">IFERROR(IF(AND(MOD(MONTH(B$1)+12-MONTH('Periodische Zahlungen'!$I25),'Periodische Zahlungen'!$H25)=0,B$1&gt;='Periodische Zahlungen'!$I25,B$1&lt;='Periodische Zahlungen'!$F25),'Periodische Zahlungen'!$D25,0),"")</f>
        <v/>
      </c>
      <c r="C29" s="32" t="str">
        <f ca="1">IFERROR(IF(AND(MOD(MONTH(C$1)+12-MONTH('Periodische Zahlungen'!$I25),'Periodische Zahlungen'!$H25)=0,C$1&gt;='Periodische Zahlungen'!$I25,C$1&lt;='Periodische Zahlungen'!$F25),'Periodische Zahlungen'!$D25,0),"")</f>
        <v/>
      </c>
      <c r="D29" s="32" t="str">
        <f ca="1">IFERROR(IF(AND(MOD(MONTH(D$1)+12-MONTH('Periodische Zahlungen'!$I25),'Periodische Zahlungen'!$H25)=0,D$1&gt;='Periodische Zahlungen'!$I25,D$1&lt;='Periodische Zahlungen'!$F25),'Periodische Zahlungen'!$D25,0),"")</f>
        <v/>
      </c>
      <c r="E29" s="32" t="str">
        <f ca="1">IFERROR(IF(AND(MOD(MONTH(E$1)+12-MONTH('Periodische Zahlungen'!$I25),'Periodische Zahlungen'!$H25)=0,E$1&gt;='Periodische Zahlungen'!$I25,E$1&lt;='Periodische Zahlungen'!$F25),'Periodische Zahlungen'!$D25,0),"")</f>
        <v/>
      </c>
      <c r="F29" s="32" t="str">
        <f ca="1">IFERROR(IF(AND(MOD(MONTH(F$1)+12-MONTH('Periodische Zahlungen'!$I25),'Periodische Zahlungen'!$H25)=0,F$1&gt;='Periodische Zahlungen'!$I25,F$1&lt;='Periodische Zahlungen'!$F25),'Periodische Zahlungen'!$D25,0),"")</f>
        <v/>
      </c>
      <c r="G29" s="32" t="str">
        <f ca="1">IFERROR(IF(AND(MOD(MONTH(G$1)+12-MONTH('Periodische Zahlungen'!$I25),'Periodische Zahlungen'!$H25)=0,G$1&gt;='Periodische Zahlungen'!$I25,G$1&lt;='Periodische Zahlungen'!$F25),'Periodische Zahlungen'!$D25,0),"")</f>
        <v/>
      </c>
      <c r="H29" s="32" t="str">
        <f ca="1">IFERROR(IF(AND(MOD(MONTH(H$1)+12-MONTH('Periodische Zahlungen'!$I25),'Periodische Zahlungen'!$H25)=0,H$1&gt;='Periodische Zahlungen'!$I25,H$1&lt;='Periodische Zahlungen'!$F25),'Periodische Zahlungen'!$D25,0),"")</f>
        <v/>
      </c>
      <c r="I29" s="32" t="str">
        <f ca="1">IFERROR(IF(AND(MOD(MONTH(I$1)+12-MONTH('Periodische Zahlungen'!$I25),'Periodische Zahlungen'!$H25)=0,I$1&gt;='Periodische Zahlungen'!$I25,I$1&lt;='Periodische Zahlungen'!$F25),'Periodische Zahlungen'!$D25,0),"")</f>
        <v/>
      </c>
      <c r="J29" s="32" t="str">
        <f ca="1">IFERROR(IF(AND(MOD(MONTH(J$1)+12-MONTH('Periodische Zahlungen'!$I25),'Periodische Zahlungen'!$H25)=0,J$1&gt;='Periodische Zahlungen'!$I25,J$1&lt;='Periodische Zahlungen'!$F25),'Periodische Zahlungen'!$D25,0),"")</f>
        <v/>
      </c>
      <c r="K29" s="32" t="str">
        <f ca="1">IFERROR(IF(AND(MOD(MONTH(K$1)+12-MONTH('Periodische Zahlungen'!$I25),'Periodische Zahlungen'!$H25)=0,K$1&gt;='Periodische Zahlungen'!$I25,K$1&lt;='Periodische Zahlungen'!$F25),'Periodische Zahlungen'!$D25,0),"")</f>
        <v/>
      </c>
      <c r="L29" s="32" t="str">
        <f ca="1">IFERROR(IF(AND(MOD(MONTH(L$1)+12-MONTH('Periodische Zahlungen'!$I25),'Periodische Zahlungen'!$H25)=0,L$1&gt;='Periodische Zahlungen'!$I25,L$1&lt;='Periodische Zahlungen'!$F25),'Periodische Zahlungen'!$D25,0),"")</f>
        <v/>
      </c>
      <c r="M29" s="32" t="str">
        <f ca="1">IFERROR(IF(AND(MOD(MONTH(M$1)+12-MONTH('Periodische Zahlungen'!$I25),'Periodische Zahlungen'!$H25)=0,M$1&gt;='Periodische Zahlungen'!$I25,M$1&lt;='Periodische Zahlungen'!$F25),'Periodische Zahlungen'!$D25,0),"")</f>
        <v/>
      </c>
      <c r="N29" s="32" t="str">
        <f ca="1">IFERROR(IF(AND(MOD(MONTH(N$1)+12-MONTH('Periodische Zahlungen'!$I25),'Periodische Zahlungen'!$H25)=0,N$1&gt;='Periodische Zahlungen'!$I25,N$1&lt;='Periodische Zahlungen'!$F25),'Periodische Zahlungen'!$D25,0),"")</f>
        <v/>
      </c>
      <c r="O29" s="32" t="str">
        <f ca="1">IFERROR(IF(AND(MOD(MONTH(O$1)+12-MONTH('Periodische Zahlungen'!$I25),'Periodische Zahlungen'!$H25)=0,O$1&gt;='Periodische Zahlungen'!$I25,O$1&lt;='Periodische Zahlungen'!$F25),'Periodische Zahlungen'!$D25,0),"")</f>
        <v/>
      </c>
      <c r="P29" s="32" t="str">
        <f ca="1">IFERROR(IF(AND(MOD(MONTH(P$1)+12-MONTH('Periodische Zahlungen'!$I25),'Periodische Zahlungen'!$H25)=0,P$1&gt;='Periodische Zahlungen'!$I25,P$1&lt;='Periodische Zahlungen'!$F25),'Periodische Zahlungen'!$D25,0),"")</f>
        <v/>
      </c>
      <c r="Q29" s="32" t="str">
        <f ca="1">IFERROR(IF(AND(MOD(MONTH(Q$1)+12-MONTH('Periodische Zahlungen'!$I25),'Periodische Zahlungen'!$H25)=0,Q$1&gt;='Periodische Zahlungen'!$I25,Q$1&lt;='Periodische Zahlungen'!$F25),'Periodische Zahlungen'!$D25,0),"")</f>
        <v/>
      </c>
      <c r="R29" s="32" t="str">
        <f ca="1">IFERROR(IF(AND(MOD(MONTH(R$1)+12-MONTH('Periodische Zahlungen'!$I25),'Periodische Zahlungen'!$H25)=0,R$1&gt;='Periodische Zahlungen'!$I25,R$1&lt;='Periodische Zahlungen'!$F25),'Periodische Zahlungen'!$D25,0),"")</f>
        <v/>
      </c>
      <c r="S29" s="32" t="str">
        <f ca="1">IFERROR(IF(AND(MOD(MONTH(S$1)+12-MONTH('Periodische Zahlungen'!$I25),'Periodische Zahlungen'!$H25)=0,S$1&gt;='Periodische Zahlungen'!$I25,S$1&lt;='Periodische Zahlungen'!$F25),'Periodische Zahlungen'!$D25,0),"")</f>
        <v/>
      </c>
      <c r="T29" s="32" t="str">
        <f ca="1">IFERROR(IF(AND(MOD(MONTH(T$1)+12-MONTH('Periodische Zahlungen'!$I25),'Periodische Zahlungen'!$H25)=0,T$1&gt;='Periodische Zahlungen'!$I25,T$1&lt;='Periodische Zahlungen'!$F25),'Periodische Zahlungen'!$D25,0),"")</f>
        <v/>
      </c>
      <c r="U29" s="32" t="str">
        <f ca="1">IFERROR(IF(AND(MOD(MONTH(U$1)+12-MONTH('Periodische Zahlungen'!$I25),'Periodische Zahlungen'!$H25)=0,U$1&gt;='Periodische Zahlungen'!$I25,U$1&lt;='Periodische Zahlungen'!$F25),'Periodische Zahlungen'!$D25,0),"")</f>
        <v/>
      </c>
      <c r="V29" s="32" t="str">
        <f ca="1">IFERROR(IF(AND(MOD(MONTH(V$1)+12-MONTH('Periodische Zahlungen'!$I25),'Periodische Zahlungen'!$H25)=0,V$1&gt;='Periodische Zahlungen'!$I25,V$1&lt;='Periodische Zahlungen'!$F25),'Periodische Zahlungen'!$D25,0),"")</f>
        <v/>
      </c>
      <c r="W29" s="32" t="str">
        <f ca="1">IFERROR(IF(AND(MOD(MONTH(W$1)+12-MONTH('Periodische Zahlungen'!$I25),'Periodische Zahlungen'!$H25)=0,W$1&gt;='Periodische Zahlungen'!$I25,W$1&lt;='Periodische Zahlungen'!$F25),'Periodische Zahlungen'!$D25,0),"")</f>
        <v/>
      </c>
      <c r="X29" s="32" t="str">
        <f ca="1">IFERROR(IF(AND(MOD(MONTH(X$1)+12-MONTH('Periodische Zahlungen'!$I25),'Periodische Zahlungen'!$H25)=0,X$1&gt;='Periodische Zahlungen'!$I25,X$1&lt;='Periodische Zahlungen'!$F25),'Periodische Zahlungen'!$D25,0),"")</f>
        <v/>
      </c>
      <c r="Y29" s="32" t="str">
        <f ca="1">IFERROR(IF(AND(MOD(MONTH(Y$1)+12-MONTH('Periodische Zahlungen'!$I25),'Periodische Zahlungen'!$H25)=0,Y$1&gt;='Periodische Zahlungen'!$I25,Y$1&lt;='Periodische Zahlungen'!$F25),'Periodische Zahlungen'!$D25,0),"")</f>
        <v/>
      </c>
      <c r="Z29" s="27">
        <f t="shared" ca="1" si="3"/>
        <v>0</v>
      </c>
      <c r="AA29" s="27">
        <f t="shared" ca="1" si="4"/>
        <v>0</v>
      </c>
    </row>
    <row r="30" spans="1:27">
      <c r="A30" s="31" t="str">
        <f>IF('Periodische Zahlungen'!A26&lt;&gt;"",'Periodische Zahlungen'!A26&amp;" ("&amp;'Periodische Zahlungen'!C26&amp;" "&amp;TEXT('Periodische Zahlungen'!D26,"0.00")&amp;" ab "&amp;TEXT('Periodische Zahlungen'!E26,"MMM/JJJJ")&amp;")","")</f>
        <v/>
      </c>
      <c r="B30" s="32" t="str">
        <f ca="1">IFERROR(IF(AND(MOD(MONTH(B$1)+12-MONTH('Periodische Zahlungen'!$I26),'Periodische Zahlungen'!$H26)=0,B$1&gt;='Periodische Zahlungen'!$I26,B$1&lt;='Periodische Zahlungen'!$F26),'Periodische Zahlungen'!$D26,0),"")</f>
        <v/>
      </c>
      <c r="C30" s="32" t="str">
        <f ca="1">IFERROR(IF(AND(MOD(MONTH(C$1)+12-MONTH('Periodische Zahlungen'!$I26),'Periodische Zahlungen'!$H26)=0,C$1&gt;='Periodische Zahlungen'!$I26,C$1&lt;='Periodische Zahlungen'!$F26),'Periodische Zahlungen'!$D26,0),"")</f>
        <v/>
      </c>
      <c r="D30" s="32" t="str">
        <f ca="1">IFERROR(IF(AND(MOD(MONTH(D$1)+12-MONTH('Periodische Zahlungen'!$I26),'Periodische Zahlungen'!$H26)=0,D$1&gt;='Periodische Zahlungen'!$I26,D$1&lt;='Periodische Zahlungen'!$F26),'Periodische Zahlungen'!$D26,0),"")</f>
        <v/>
      </c>
      <c r="E30" s="32" t="str">
        <f ca="1">IFERROR(IF(AND(MOD(MONTH(E$1)+12-MONTH('Periodische Zahlungen'!$I26),'Periodische Zahlungen'!$H26)=0,E$1&gt;='Periodische Zahlungen'!$I26,E$1&lt;='Periodische Zahlungen'!$F26),'Periodische Zahlungen'!$D26,0),"")</f>
        <v/>
      </c>
      <c r="F30" s="32" t="str">
        <f ca="1">IFERROR(IF(AND(MOD(MONTH(F$1)+12-MONTH('Periodische Zahlungen'!$I26),'Periodische Zahlungen'!$H26)=0,F$1&gt;='Periodische Zahlungen'!$I26,F$1&lt;='Periodische Zahlungen'!$F26),'Periodische Zahlungen'!$D26,0),"")</f>
        <v/>
      </c>
      <c r="G30" s="32" t="str">
        <f ca="1">IFERROR(IF(AND(MOD(MONTH(G$1)+12-MONTH('Periodische Zahlungen'!$I26),'Periodische Zahlungen'!$H26)=0,G$1&gt;='Periodische Zahlungen'!$I26,G$1&lt;='Periodische Zahlungen'!$F26),'Periodische Zahlungen'!$D26,0),"")</f>
        <v/>
      </c>
      <c r="H30" s="32" t="str">
        <f ca="1">IFERROR(IF(AND(MOD(MONTH(H$1)+12-MONTH('Periodische Zahlungen'!$I26),'Periodische Zahlungen'!$H26)=0,H$1&gt;='Periodische Zahlungen'!$I26,H$1&lt;='Periodische Zahlungen'!$F26),'Periodische Zahlungen'!$D26,0),"")</f>
        <v/>
      </c>
      <c r="I30" s="32" t="str">
        <f ca="1">IFERROR(IF(AND(MOD(MONTH(I$1)+12-MONTH('Periodische Zahlungen'!$I26),'Periodische Zahlungen'!$H26)=0,I$1&gt;='Periodische Zahlungen'!$I26,I$1&lt;='Periodische Zahlungen'!$F26),'Periodische Zahlungen'!$D26,0),"")</f>
        <v/>
      </c>
      <c r="J30" s="32" t="str">
        <f ca="1">IFERROR(IF(AND(MOD(MONTH(J$1)+12-MONTH('Periodische Zahlungen'!$I26),'Periodische Zahlungen'!$H26)=0,J$1&gt;='Periodische Zahlungen'!$I26,J$1&lt;='Periodische Zahlungen'!$F26),'Periodische Zahlungen'!$D26,0),"")</f>
        <v/>
      </c>
      <c r="K30" s="32" t="str">
        <f ca="1">IFERROR(IF(AND(MOD(MONTH(K$1)+12-MONTH('Periodische Zahlungen'!$I26),'Periodische Zahlungen'!$H26)=0,K$1&gt;='Periodische Zahlungen'!$I26,K$1&lt;='Periodische Zahlungen'!$F26),'Periodische Zahlungen'!$D26,0),"")</f>
        <v/>
      </c>
      <c r="L30" s="32" t="str">
        <f ca="1">IFERROR(IF(AND(MOD(MONTH(L$1)+12-MONTH('Periodische Zahlungen'!$I26),'Periodische Zahlungen'!$H26)=0,L$1&gt;='Periodische Zahlungen'!$I26,L$1&lt;='Periodische Zahlungen'!$F26),'Periodische Zahlungen'!$D26,0),"")</f>
        <v/>
      </c>
      <c r="M30" s="32" t="str">
        <f ca="1">IFERROR(IF(AND(MOD(MONTH(M$1)+12-MONTH('Periodische Zahlungen'!$I26),'Periodische Zahlungen'!$H26)=0,M$1&gt;='Periodische Zahlungen'!$I26,M$1&lt;='Periodische Zahlungen'!$F26),'Periodische Zahlungen'!$D26,0),"")</f>
        <v/>
      </c>
      <c r="N30" s="32" t="str">
        <f ca="1">IFERROR(IF(AND(MOD(MONTH(N$1)+12-MONTH('Periodische Zahlungen'!$I26),'Periodische Zahlungen'!$H26)=0,N$1&gt;='Periodische Zahlungen'!$I26,N$1&lt;='Periodische Zahlungen'!$F26),'Periodische Zahlungen'!$D26,0),"")</f>
        <v/>
      </c>
      <c r="O30" s="32" t="str">
        <f ca="1">IFERROR(IF(AND(MOD(MONTH(O$1)+12-MONTH('Periodische Zahlungen'!$I26),'Periodische Zahlungen'!$H26)=0,O$1&gt;='Periodische Zahlungen'!$I26,O$1&lt;='Periodische Zahlungen'!$F26),'Periodische Zahlungen'!$D26,0),"")</f>
        <v/>
      </c>
      <c r="P30" s="32" t="str">
        <f ca="1">IFERROR(IF(AND(MOD(MONTH(P$1)+12-MONTH('Periodische Zahlungen'!$I26),'Periodische Zahlungen'!$H26)=0,P$1&gt;='Periodische Zahlungen'!$I26,P$1&lt;='Periodische Zahlungen'!$F26),'Periodische Zahlungen'!$D26,0),"")</f>
        <v/>
      </c>
      <c r="Q30" s="32" t="str">
        <f ca="1">IFERROR(IF(AND(MOD(MONTH(Q$1)+12-MONTH('Periodische Zahlungen'!$I26),'Periodische Zahlungen'!$H26)=0,Q$1&gt;='Periodische Zahlungen'!$I26,Q$1&lt;='Periodische Zahlungen'!$F26),'Periodische Zahlungen'!$D26,0),"")</f>
        <v/>
      </c>
      <c r="R30" s="32" t="str">
        <f ca="1">IFERROR(IF(AND(MOD(MONTH(R$1)+12-MONTH('Periodische Zahlungen'!$I26),'Periodische Zahlungen'!$H26)=0,R$1&gt;='Periodische Zahlungen'!$I26,R$1&lt;='Periodische Zahlungen'!$F26),'Periodische Zahlungen'!$D26,0),"")</f>
        <v/>
      </c>
      <c r="S30" s="32" t="str">
        <f ca="1">IFERROR(IF(AND(MOD(MONTH(S$1)+12-MONTH('Periodische Zahlungen'!$I26),'Periodische Zahlungen'!$H26)=0,S$1&gt;='Periodische Zahlungen'!$I26,S$1&lt;='Periodische Zahlungen'!$F26),'Periodische Zahlungen'!$D26,0),"")</f>
        <v/>
      </c>
      <c r="T30" s="32" t="str">
        <f ca="1">IFERROR(IF(AND(MOD(MONTH(T$1)+12-MONTH('Periodische Zahlungen'!$I26),'Periodische Zahlungen'!$H26)=0,T$1&gt;='Periodische Zahlungen'!$I26,T$1&lt;='Periodische Zahlungen'!$F26),'Periodische Zahlungen'!$D26,0),"")</f>
        <v/>
      </c>
      <c r="U30" s="32" t="str">
        <f ca="1">IFERROR(IF(AND(MOD(MONTH(U$1)+12-MONTH('Periodische Zahlungen'!$I26),'Periodische Zahlungen'!$H26)=0,U$1&gt;='Periodische Zahlungen'!$I26,U$1&lt;='Periodische Zahlungen'!$F26),'Periodische Zahlungen'!$D26,0),"")</f>
        <v/>
      </c>
      <c r="V30" s="32" t="str">
        <f ca="1">IFERROR(IF(AND(MOD(MONTH(V$1)+12-MONTH('Periodische Zahlungen'!$I26),'Periodische Zahlungen'!$H26)=0,V$1&gt;='Periodische Zahlungen'!$I26,V$1&lt;='Periodische Zahlungen'!$F26),'Periodische Zahlungen'!$D26,0),"")</f>
        <v/>
      </c>
      <c r="W30" s="32" t="str">
        <f ca="1">IFERROR(IF(AND(MOD(MONTH(W$1)+12-MONTH('Periodische Zahlungen'!$I26),'Periodische Zahlungen'!$H26)=0,W$1&gt;='Periodische Zahlungen'!$I26,W$1&lt;='Periodische Zahlungen'!$F26),'Periodische Zahlungen'!$D26,0),"")</f>
        <v/>
      </c>
      <c r="X30" s="32" t="str">
        <f ca="1">IFERROR(IF(AND(MOD(MONTH(X$1)+12-MONTH('Periodische Zahlungen'!$I26),'Periodische Zahlungen'!$H26)=0,X$1&gt;='Periodische Zahlungen'!$I26,X$1&lt;='Periodische Zahlungen'!$F26),'Periodische Zahlungen'!$D26,0),"")</f>
        <v/>
      </c>
      <c r="Y30" s="32" t="str">
        <f ca="1">IFERROR(IF(AND(MOD(MONTH(Y$1)+12-MONTH('Periodische Zahlungen'!$I26),'Periodische Zahlungen'!$H26)=0,Y$1&gt;='Periodische Zahlungen'!$I26,Y$1&lt;='Periodische Zahlungen'!$F26),'Periodische Zahlungen'!$D26,0),"")</f>
        <v/>
      </c>
      <c r="Z30" s="27">
        <f t="shared" ca="1" si="3"/>
        <v>0</v>
      </c>
      <c r="AA30" s="27">
        <f t="shared" ca="1" si="4"/>
        <v>0</v>
      </c>
    </row>
    <row r="31" spans="1:27">
      <c r="A31" s="31" t="str">
        <f>IF('Periodische Zahlungen'!A27&lt;&gt;"",'Periodische Zahlungen'!A27&amp;" ("&amp;'Periodische Zahlungen'!C27&amp;" "&amp;TEXT('Periodische Zahlungen'!D27,"0.00")&amp;" ab "&amp;TEXT('Periodische Zahlungen'!E27,"MMM/JJJJ")&amp;")","")</f>
        <v/>
      </c>
      <c r="B31" s="32" t="str">
        <f ca="1">IFERROR(IF(AND(MOD(MONTH(B$1)+12-MONTH('Periodische Zahlungen'!$I27),'Periodische Zahlungen'!$H27)=0,B$1&gt;='Periodische Zahlungen'!$I27,B$1&lt;='Periodische Zahlungen'!$F27),'Periodische Zahlungen'!$D27,0),"")</f>
        <v/>
      </c>
      <c r="C31" s="32" t="str">
        <f ca="1">IFERROR(IF(AND(MOD(MONTH(C$1)+12-MONTH('Periodische Zahlungen'!$I27),'Periodische Zahlungen'!$H27)=0,C$1&gt;='Periodische Zahlungen'!$I27,C$1&lt;='Periodische Zahlungen'!$F27),'Periodische Zahlungen'!$D27,0),"")</f>
        <v/>
      </c>
      <c r="D31" s="32" t="str">
        <f ca="1">IFERROR(IF(AND(MOD(MONTH(D$1)+12-MONTH('Periodische Zahlungen'!$I27),'Periodische Zahlungen'!$H27)=0,D$1&gt;='Periodische Zahlungen'!$I27,D$1&lt;='Periodische Zahlungen'!$F27),'Periodische Zahlungen'!$D27,0),"")</f>
        <v/>
      </c>
      <c r="E31" s="32" t="str">
        <f ca="1">IFERROR(IF(AND(MOD(MONTH(E$1)+12-MONTH('Periodische Zahlungen'!$I27),'Periodische Zahlungen'!$H27)=0,E$1&gt;='Periodische Zahlungen'!$I27,E$1&lt;='Periodische Zahlungen'!$F27),'Periodische Zahlungen'!$D27,0),"")</f>
        <v/>
      </c>
      <c r="F31" s="32" t="str">
        <f ca="1">IFERROR(IF(AND(MOD(MONTH(F$1)+12-MONTH('Periodische Zahlungen'!$I27),'Periodische Zahlungen'!$H27)=0,F$1&gt;='Periodische Zahlungen'!$I27,F$1&lt;='Periodische Zahlungen'!$F27),'Periodische Zahlungen'!$D27,0),"")</f>
        <v/>
      </c>
      <c r="G31" s="32" t="str">
        <f ca="1">IFERROR(IF(AND(MOD(MONTH(G$1)+12-MONTH('Periodische Zahlungen'!$I27),'Periodische Zahlungen'!$H27)=0,G$1&gt;='Periodische Zahlungen'!$I27,G$1&lt;='Periodische Zahlungen'!$F27),'Periodische Zahlungen'!$D27,0),"")</f>
        <v/>
      </c>
      <c r="H31" s="32" t="str">
        <f ca="1">IFERROR(IF(AND(MOD(MONTH(H$1)+12-MONTH('Periodische Zahlungen'!$I27),'Periodische Zahlungen'!$H27)=0,H$1&gt;='Periodische Zahlungen'!$I27,H$1&lt;='Periodische Zahlungen'!$F27),'Periodische Zahlungen'!$D27,0),"")</f>
        <v/>
      </c>
      <c r="I31" s="32" t="str">
        <f ca="1">IFERROR(IF(AND(MOD(MONTH(I$1)+12-MONTH('Periodische Zahlungen'!$I27),'Periodische Zahlungen'!$H27)=0,I$1&gt;='Periodische Zahlungen'!$I27,I$1&lt;='Periodische Zahlungen'!$F27),'Periodische Zahlungen'!$D27,0),"")</f>
        <v/>
      </c>
      <c r="J31" s="32" t="str">
        <f ca="1">IFERROR(IF(AND(MOD(MONTH(J$1)+12-MONTH('Periodische Zahlungen'!$I27),'Periodische Zahlungen'!$H27)=0,J$1&gt;='Periodische Zahlungen'!$I27,J$1&lt;='Periodische Zahlungen'!$F27),'Periodische Zahlungen'!$D27,0),"")</f>
        <v/>
      </c>
      <c r="K31" s="32" t="str">
        <f ca="1">IFERROR(IF(AND(MOD(MONTH(K$1)+12-MONTH('Periodische Zahlungen'!$I27),'Periodische Zahlungen'!$H27)=0,K$1&gt;='Periodische Zahlungen'!$I27,K$1&lt;='Periodische Zahlungen'!$F27),'Periodische Zahlungen'!$D27,0),"")</f>
        <v/>
      </c>
      <c r="L31" s="32" t="str">
        <f ca="1">IFERROR(IF(AND(MOD(MONTH(L$1)+12-MONTH('Periodische Zahlungen'!$I27),'Periodische Zahlungen'!$H27)=0,L$1&gt;='Periodische Zahlungen'!$I27,L$1&lt;='Periodische Zahlungen'!$F27),'Periodische Zahlungen'!$D27,0),"")</f>
        <v/>
      </c>
      <c r="M31" s="32" t="str">
        <f ca="1">IFERROR(IF(AND(MOD(MONTH(M$1)+12-MONTH('Periodische Zahlungen'!$I27),'Periodische Zahlungen'!$H27)=0,M$1&gt;='Periodische Zahlungen'!$I27,M$1&lt;='Periodische Zahlungen'!$F27),'Periodische Zahlungen'!$D27,0),"")</f>
        <v/>
      </c>
      <c r="N31" s="32" t="str">
        <f ca="1">IFERROR(IF(AND(MOD(MONTH(N$1)+12-MONTH('Periodische Zahlungen'!$I27),'Periodische Zahlungen'!$H27)=0,N$1&gt;='Periodische Zahlungen'!$I27,N$1&lt;='Periodische Zahlungen'!$F27),'Periodische Zahlungen'!$D27,0),"")</f>
        <v/>
      </c>
      <c r="O31" s="32" t="str">
        <f ca="1">IFERROR(IF(AND(MOD(MONTH(O$1)+12-MONTH('Periodische Zahlungen'!$I27),'Periodische Zahlungen'!$H27)=0,O$1&gt;='Periodische Zahlungen'!$I27,O$1&lt;='Periodische Zahlungen'!$F27),'Periodische Zahlungen'!$D27,0),"")</f>
        <v/>
      </c>
      <c r="P31" s="32" t="str">
        <f ca="1">IFERROR(IF(AND(MOD(MONTH(P$1)+12-MONTH('Periodische Zahlungen'!$I27),'Periodische Zahlungen'!$H27)=0,P$1&gt;='Periodische Zahlungen'!$I27,P$1&lt;='Periodische Zahlungen'!$F27),'Periodische Zahlungen'!$D27,0),"")</f>
        <v/>
      </c>
      <c r="Q31" s="32" t="str">
        <f ca="1">IFERROR(IF(AND(MOD(MONTH(Q$1)+12-MONTH('Periodische Zahlungen'!$I27),'Periodische Zahlungen'!$H27)=0,Q$1&gt;='Periodische Zahlungen'!$I27,Q$1&lt;='Periodische Zahlungen'!$F27),'Periodische Zahlungen'!$D27,0),"")</f>
        <v/>
      </c>
      <c r="R31" s="32" t="str">
        <f ca="1">IFERROR(IF(AND(MOD(MONTH(R$1)+12-MONTH('Periodische Zahlungen'!$I27),'Periodische Zahlungen'!$H27)=0,R$1&gt;='Periodische Zahlungen'!$I27,R$1&lt;='Periodische Zahlungen'!$F27),'Periodische Zahlungen'!$D27,0),"")</f>
        <v/>
      </c>
      <c r="S31" s="32" t="str">
        <f ca="1">IFERROR(IF(AND(MOD(MONTH(S$1)+12-MONTH('Periodische Zahlungen'!$I27),'Periodische Zahlungen'!$H27)=0,S$1&gt;='Periodische Zahlungen'!$I27,S$1&lt;='Periodische Zahlungen'!$F27),'Periodische Zahlungen'!$D27,0),"")</f>
        <v/>
      </c>
      <c r="T31" s="32" t="str">
        <f ca="1">IFERROR(IF(AND(MOD(MONTH(T$1)+12-MONTH('Periodische Zahlungen'!$I27),'Periodische Zahlungen'!$H27)=0,T$1&gt;='Periodische Zahlungen'!$I27,T$1&lt;='Periodische Zahlungen'!$F27),'Periodische Zahlungen'!$D27,0),"")</f>
        <v/>
      </c>
      <c r="U31" s="32" t="str">
        <f ca="1">IFERROR(IF(AND(MOD(MONTH(U$1)+12-MONTH('Periodische Zahlungen'!$I27),'Periodische Zahlungen'!$H27)=0,U$1&gt;='Periodische Zahlungen'!$I27,U$1&lt;='Periodische Zahlungen'!$F27),'Periodische Zahlungen'!$D27,0),"")</f>
        <v/>
      </c>
      <c r="V31" s="32" t="str">
        <f ca="1">IFERROR(IF(AND(MOD(MONTH(V$1)+12-MONTH('Periodische Zahlungen'!$I27),'Periodische Zahlungen'!$H27)=0,V$1&gt;='Periodische Zahlungen'!$I27,V$1&lt;='Periodische Zahlungen'!$F27),'Periodische Zahlungen'!$D27,0),"")</f>
        <v/>
      </c>
      <c r="W31" s="32" t="str">
        <f ca="1">IFERROR(IF(AND(MOD(MONTH(W$1)+12-MONTH('Periodische Zahlungen'!$I27),'Periodische Zahlungen'!$H27)=0,W$1&gt;='Periodische Zahlungen'!$I27,W$1&lt;='Periodische Zahlungen'!$F27),'Periodische Zahlungen'!$D27,0),"")</f>
        <v/>
      </c>
      <c r="X31" s="32" t="str">
        <f ca="1">IFERROR(IF(AND(MOD(MONTH(X$1)+12-MONTH('Periodische Zahlungen'!$I27),'Periodische Zahlungen'!$H27)=0,X$1&gt;='Periodische Zahlungen'!$I27,X$1&lt;='Periodische Zahlungen'!$F27),'Periodische Zahlungen'!$D27,0),"")</f>
        <v/>
      </c>
      <c r="Y31" s="32" t="str">
        <f ca="1">IFERROR(IF(AND(MOD(MONTH(Y$1)+12-MONTH('Periodische Zahlungen'!$I27),'Periodische Zahlungen'!$H27)=0,Y$1&gt;='Periodische Zahlungen'!$I27,Y$1&lt;='Periodische Zahlungen'!$F27),'Periodische Zahlungen'!$D27,0),"")</f>
        <v/>
      </c>
      <c r="Z31" s="27">
        <f t="shared" ca="1" si="3"/>
        <v>0</v>
      </c>
      <c r="AA31" s="27">
        <f t="shared" ca="1" si="4"/>
        <v>0</v>
      </c>
    </row>
    <row r="32" spans="1:27">
      <c r="A32" s="31" t="str">
        <f>IF('Periodische Zahlungen'!A28&lt;&gt;"",'Periodische Zahlungen'!A28&amp;" ("&amp;'Periodische Zahlungen'!C28&amp;" "&amp;TEXT('Periodische Zahlungen'!D28,"0.00")&amp;" ab "&amp;TEXT('Periodische Zahlungen'!E28,"MMM/JJJJ")&amp;")","")</f>
        <v/>
      </c>
      <c r="B32" s="32" t="str">
        <f ca="1">IFERROR(IF(AND(MOD(MONTH(B$1)+12-MONTH('Periodische Zahlungen'!$I28),'Periodische Zahlungen'!$H28)=0,B$1&gt;='Periodische Zahlungen'!$I28,B$1&lt;='Periodische Zahlungen'!$F28),'Periodische Zahlungen'!$D28,0),"")</f>
        <v/>
      </c>
      <c r="C32" s="32" t="str">
        <f ca="1">IFERROR(IF(AND(MOD(MONTH(C$1)+12-MONTH('Periodische Zahlungen'!$I28),'Periodische Zahlungen'!$H28)=0,C$1&gt;='Periodische Zahlungen'!$I28,C$1&lt;='Periodische Zahlungen'!$F28),'Periodische Zahlungen'!$D28,0),"")</f>
        <v/>
      </c>
      <c r="D32" s="32" t="str">
        <f ca="1">IFERROR(IF(AND(MOD(MONTH(D$1)+12-MONTH('Periodische Zahlungen'!$I28),'Periodische Zahlungen'!$H28)=0,D$1&gt;='Periodische Zahlungen'!$I28,D$1&lt;='Periodische Zahlungen'!$F28),'Periodische Zahlungen'!$D28,0),"")</f>
        <v/>
      </c>
      <c r="E32" s="32" t="str">
        <f ca="1">IFERROR(IF(AND(MOD(MONTH(E$1)+12-MONTH('Periodische Zahlungen'!$I28),'Periodische Zahlungen'!$H28)=0,E$1&gt;='Periodische Zahlungen'!$I28,E$1&lt;='Periodische Zahlungen'!$F28),'Periodische Zahlungen'!$D28,0),"")</f>
        <v/>
      </c>
      <c r="F32" s="32" t="str">
        <f ca="1">IFERROR(IF(AND(MOD(MONTH(F$1)+12-MONTH('Periodische Zahlungen'!$I28),'Periodische Zahlungen'!$H28)=0,F$1&gt;='Periodische Zahlungen'!$I28,F$1&lt;='Periodische Zahlungen'!$F28),'Periodische Zahlungen'!$D28,0),"")</f>
        <v/>
      </c>
      <c r="G32" s="32" t="str">
        <f ca="1">IFERROR(IF(AND(MOD(MONTH(G$1)+12-MONTH('Periodische Zahlungen'!$I28),'Periodische Zahlungen'!$H28)=0,G$1&gt;='Periodische Zahlungen'!$I28,G$1&lt;='Periodische Zahlungen'!$F28),'Periodische Zahlungen'!$D28,0),"")</f>
        <v/>
      </c>
      <c r="H32" s="32" t="str">
        <f ca="1">IFERROR(IF(AND(MOD(MONTH(H$1)+12-MONTH('Periodische Zahlungen'!$I28),'Periodische Zahlungen'!$H28)=0,H$1&gt;='Periodische Zahlungen'!$I28,H$1&lt;='Periodische Zahlungen'!$F28),'Periodische Zahlungen'!$D28,0),"")</f>
        <v/>
      </c>
      <c r="I32" s="32" t="str">
        <f ca="1">IFERROR(IF(AND(MOD(MONTH(I$1)+12-MONTH('Periodische Zahlungen'!$I28),'Periodische Zahlungen'!$H28)=0,I$1&gt;='Periodische Zahlungen'!$I28,I$1&lt;='Periodische Zahlungen'!$F28),'Periodische Zahlungen'!$D28,0),"")</f>
        <v/>
      </c>
      <c r="J32" s="32" t="str">
        <f ca="1">IFERROR(IF(AND(MOD(MONTH(J$1)+12-MONTH('Periodische Zahlungen'!$I28),'Periodische Zahlungen'!$H28)=0,J$1&gt;='Periodische Zahlungen'!$I28,J$1&lt;='Periodische Zahlungen'!$F28),'Periodische Zahlungen'!$D28,0),"")</f>
        <v/>
      </c>
      <c r="K32" s="32" t="str">
        <f ca="1">IFERROR(IF(AND(MOD(MONTH(K$1)+12-MONTH('Periodische Zahlungen'!$I28),'Periodische Zahlungen'!$H28)=0,K$1&gt;='Periodische Zahlungen'!$I28,K$1&lt;='Periodische Zahlungen'!$F28),'Periodische Zahlungen'!$D28,0),"")</f>
        <v/>
      </c>
      <c r="L32" s="32" t="str">
        <f ca="1">IFERROR(IF(AND(MOD(MONTH(L$1)+12-MONTH('Periodische Zahlungen'!$I28),'Periodische Zahlungen'!$H28)=0,L$1&gt;='Periodische Zahlungen'!$I28,L$1&lt;='Periodische Zahlungen'!$F28),'Periodische Zahlungen'!$D28,0),"")</f>
        <v/>
      </c>
      <c r="M32" s="32" t="str">
        <f ca="1">IFERROR(IF(AND(MOD(MONTH(M$1)+12-MONTH('Periodische Zahlungen'!$I28),'Periodische Zahlungen'!$H28)=0,M$1&gt;='Periodische Zahlungen'!$I28,M$1&lt;='Periodische Zahlungen'!$F28),'Periodische Zahlungen'!$D28,0),"")</f>
        <v/>
      </c>
      <c r="N32" s="32" t="str">
        <f ca="1">IFERROR(IF(AND(MOD(MONTH(N$1)+12-MONTH('Periodische Zahlungen'!$I28),'Periodische Zahlungen'!$H28)=0,N$1&gt;='Periodische Zahlungen'!$I28,N$1&lt;='Periodische Zahlungen'!$F28),'Periodische Zahlungen'!$D28,0),"")</f>
        <v/>
      </c>
      <c r="O32" s="32" t="str">
        <f ca="1">IFERROR(IF(AND(MOD(MONTH(O$1)+12-MONTH('Periodische Zahlungen'!$I28),'Periodische Zahlungen'!$H28)=0,O$1&gt;='Periodische Zahlungen'!$I28,O$1&lt;='Periodische Zahlungen'!$F28),'Periodische Zahlungen'!$D28,0),"")</f>
        <v/>
      </c>
      <c r="P32" s="32" t="str">
        <f ca="1">IFERROR(IF(AND(MOD(MONTH(P$1)+12-MONTH('Periodische Zahlungen'!$I28),'Periodische Zahlungen'!$H28)=0,P$1&gt;='Periodische Zahlungen'!$I28,P$1&lt;='Periodische Zahlungen'!$F28),'Periodische Zahlungen'!$D28,0),"")</f>
        <v/>
      </c>
      <c r="Q32" s="32" t="str">
        <f ca="1">IFERROR(IF(AND(MOD(MONTH(Q$1)+12-MONTH('Periodische Zahlungen'!$I28),'Periodische Zahlungen'!$H28)=0,Q$1&gt;='Periodische Zahlungen'!$I28,Q$1&lt;='Periodische Zahlungen'!$F28),'Periodische Zahlungen'!$D28,0),"")</f>
        <v/>
      </c>
      <c r="R32" s="32" t="str">
        <f ca="1">IFERROR(IF(AND(MOD(MONTH(R$1)+12-MONTH('Periodische Zahlungen'!$I28),'Periodische Zahlungen'!$H28)=0,R$1&gt;='Periodische Zahlungen'!$I28,R$1&lt;='Periodische Zahlungen'!$F28),'Periodische Zahlungen'!$D28,0),"")</f>
        <v/>
      </c>
      <c r="S32" s="32" t="str">
        <f ca="1">IFERROR(IF(AND(MOD(MONTH(S$1)+12-MONTH('Periodische Zahlungen'!$I28),'Periodische Zahlungen'!$H28)=0,S$1&gt;='Periodische Zahlungen'!$I28,S$1&lt;='Periodische Zahlungen'!$F28),'Periodische Zahlungen'!$D28,0),"")</f>
        <v/>
      </c>
      <c r="T32" s="32" t="str">
        <f ca="1">IFERROR(IF(AND(MOD(MONTH(T$1)+12-MONTH('Periodische Zahlungen'!$I28),'Periodische Zahlungen'!$H28)=0,T$1&gt;='Periodische Zahlungen'!$I28,T$1&lt;='Periodische Zahlungen'!$F28),'Periodische Zahlungen'!$D28,0),"")</f>
        <v/>
      </c>
      <c r="U32" s="32" t="str">
        <f ca="1">IFERROR(IF(AND(MOD(MONTH(U$1)+12-MONTH('Periodische Zahlungen'!$I28),'Periodische Zahlungen'!$H28)=0,U$1&gt;='Periodische Zahlungen'!$I28,U$1&lt;='Periodische Zahlungen'!$F28),'Periodische Zahlungen'!$D28,0),"")</f>
        <v/>
      </c>
      <c r="V32" s="32" t="str">
        <f ca="1">IFERROR(IF(AND(MOD(MONTH(V$1)+12-MONTH('Periodische Zahlungen'!$I28),'Periodische Zahlungen'!$H28)=0,V$1&gt;='Periodische Zahlungen'!$I28,V$1&lt;='Periodische Zahlungen'!$F28),'Periodische Zahlungen'!$D28,0),"")</f>
        <v/>
      </c>
      <c r="W32" s="32" t="str">
        <f ca="1">IFERROR(IF(AND(MOD(MONTH(W$1)+12-MONTH('Periodische Zahlungen'!$I28),'Periodische Zahlungen'!$H28)=0,W$1&gt;='Periodische Zahlungen'!$I28,W$1&lt;='Periodische Zahlungen'!$F28),'Periodische Zahlungen'!$D28,0),"")</f>
        <v/>
      </c>
      <c r="X32" s="32" t="str">
        <f ca="1">IFERROR(IF(AND(MOD(MONTH(X$1)+12-MONTH('Periodische Zahlungen'!$I28),'Periodische Zahlungen'!$H28)=0,X$1&gt;='Periodische Zahlungen'!$I28,X$1&lt;='Periodische Zahlungen'!$F28),'Periodische Zahlungen'!$D28,0),"")</f>
        <v/>
      </c>
      <c r="Y32" s="32" t="str">
        <f ca="1">IFERROR(IF(AND(MOD(MONTH(Y$1)+12-MONTH('Periodische Zahlungen'!$I28),'Periodische Zahlungen'!$H28)=0,Y$1&gt;='Periodische Zahlungen'!$I28,Y$1&lt;='Periodische Zahlungen'!$F28),'Periodische Zahlungen'!$D28,0),"")</f>
        <v/>
      </c>
      <c r="Z32" s="27">
        <f t="shared" ca="1" si="3"/>
        <v>0</v>
      </c>
      <c r="AA32" s="27">
        <f t="shared" ca="1" si="4"/>
        <v>0</v>
      </c>
    </row>
    <row r="33" spans="1:27">
      <c r="A33" s="31" t="str">
        <f>IF('Periodische Zahlungen'!A29&lt;&gt;"",'Periodische Zahlungen'!A29&amp;" ("&amp;'Periodische Zahlungen'!C29&amp;" "&amp;TEXT('Periodische Zahlungen'!D29,"0.00")&amp;" ab "&amp;TEXT('Periodische Zahlungen'!E29,"MMM/JJJJ")&amp;")","")</f>
        <v/>
      </c>
      <c r="B33" s="32" t="str">
        <f ca="1">IFERROR(IF(AND(MOD(MONTH(B$1)+12-MONTH('Periodische Zahlungen'!$I29),'Periodische Zahlungen'!$H29)=0,B$1&gt;='Periodische Zahlungen'!$I29,B$1&lt;='Periodische Zahlungen'!$F29),'Periodische Zahlungen'!$D29,0),"")</f>
        <v/>
      </c>
      <c r="C33" s="32" t="str">
        <f ca="1">IFERROR(IF(AND(MOD(MONTH(C$1)+12-MONTH('Periodische Zahlungen'!$I29),'Periodische Zahlungen'!$H29)=0,C$1&gt;='Periodische Zahlungen'!$I29,C$1&lt;='Periodische Zahlungen'!$F29),'Periodische Zahlungen'!$D29,0),"")</f>
        <v/>
      </c>
      <c r="D33" s="32" t="str">
        <f ca="1">IFERROR(IF(AND(MOD(MONTH(D$1)+12-MONTH('Periodische Zahlungen'!$I29),'Periodische Zahlungen'!$H29)=0,D$1&gt;='Periodische Zahlungen'!$I29,D$1&lt;='Periodische Zahlungen'!$F29),'Periodische Zahlungen'!$D29,0),"")</f>
        <v/>
      </c>
      <c r="E33" s="32" t="str">
        <f ca="1">IFERROR(IF(AND(MOD(MONTH(E$1)+12-MONTH('Periodische Zahlungen'!$I29),'Periodische Zahlungen'!$H29)=0,E$1&gt;='Periodische Zahlungen'!$I29,E$1&lt;='Periodische Zahlungen'!$F29),'Periodische Zahlungen'!$D29,0),"")</f>
        <v/>
      </c>
      <c r="F33" s="32" t="str">
        <f ca="1">IFERROR(IF(AND(MOD(MONTH(F$1)+12-MONTH('Periodische Zahlungen'!$I29),'Periodische Zahlungen'!$H29)=0,F$1&gt;='Periodische Zahlungen'!$I29,F$1&lt;='Periodische Zahlungen'!$F29),'Periodische Zahlungen'!$D29,0),"")</f>
        <v/>
      </c>
      <c r="G33" s="32" t="str">
        <f ca="1">IFERROR(IF(AND(MOD(MONTH(G$1)+12-MONTH('Periodische Zahlungen'!$I29),'Periodische Zahlungen'!$H29)=0,G$1&gt;='Periodische Zahlungen'!$I29,G$1&lt;='Periodische Zahlungen'!$F29),'Periodische Zahlungen'!$D29,0),"")</f>
        <v/>
      </c>
      <c r="H33" s="32" t="str">
        <f ca="1">IFERROR(IF(AND(MOD(MONTH(H$1)+12-MONTH('Periodische Zahlungen'!$I29),'Periodische Zahlungen'!$H29)=0,H$1&gt;='Periodische Zahlungen'!$I29,H$1&lt;='Periodische Zahlungen'!$F29),'Periodische Zahlungen'!$D29,0),"")</f>
        <v/>
      </c>
      <c r="I33" s="32" t="str">
        <f ca="1">IFERROR(IF(AND(MOD(MONTH(I$1)+12-MONTH('Periodische Zahlungen'!$I29),'Periodische Zahlungen'!$H29)=0,I$1&gt;='Periodische Zahlungen'!$I29,I$1&lt;='Periodische Zahlungen'!$F29),'Periodische Zahlungen'!$D29,0),"")</f>
        <v/>
      </c>
      <c r="J33" s="32" t="str">
        <f ca="1">IFERROR(IF(AND(MOD(MONTH(J$1)+12-MONTH('Periodische Zahlungen'!$I29),'Periodische Zahlungen'!$H29)=0,J$1&gt;='Periodische Zahlungen'!$I29,J$1&lt;='Periodische Zahlungen'!$F29),'Periodische Zahlungen'!$D29,0),"")</f>
        <v/>
      </c>
      <c r="K33" s="32" t="str">
        <f ca="1">IFERROR(IF(AND(MOD(MONTH(K$1)+12-MONTH('Periodische Zahlungen'!$I29),'Periodische Zahlungen'!$H29)=0,K$1&gt;='Periodische Zahlungen'!$I29,K$1&lt;='Periodische Zahlungen'!$F29),'Periodische Zahlungen'!$D29,0),"")</f>
        <v/>
      </c>
      <c r="L33" s="32" t="str">
        <f ca="1">IFERROR(IF(AND(MOD(MONTH(L$1)+12-MONTH('Periodische Zahlungen'!$I29),'Periodische Zahlungen'!$H29)=0,L$1&gt;='Periodische Zahlungen'!$I29,L$1&lt;='Periodische Zahlungen'!$F29),'Periodische Zahlungen'!$D29,0),"")</f>
        <v/>
      </c>
      <c r="M33" s="32" t="str">
        <f ca="1">IFERROR(IF(AND(MOD(MONTH(M$1)+12-MONTH('Periodische Zahlungen'!$I29),'Periodische Zahlungen'!$H29)=0,M$1&gt;='Periodische Zahlungen'!$I29,M$1&lt;='Periodische Zahlungen'!$F29),'Periodische Zahlungen'!$D29,0),"")</f>
        <v/>
      </c>
      <c r="N33" s="32" t="str">
        <f ca="1">IFERROR(IF(AND(MOD(MONTH(N$1)+12-MONTH('Periodische Zahlungen'!$I29),'Periodische Zahlungen'!$H29)=0,N$1&gt;='Periodische Zahlungen'!$I29,N$1&lt;='Periodische Zahlungen'!$F29),'Periodische Zahlungen'!$D29,0),"")</f>
        <v/>
      </c>
      <c r="O33" s="32" t="str">
        <f ca="1">IFERROR(IF(AND(MOD(MONTH(O$1)+12-MONTH('Periodische Zahlungen'!$I29),'Periodische Zahlungen'!$H29)=0,O$1&gt;='Periodische Zahlungen'!$I29,O$1&lt;='Periodische Zahlungen'!$F29),'Periodische Zahlungen'!$D29,0),"")</f>
        <v/>
      </c>
      <c r="P33" s="32" t="str">
        <f ca="1">IFERROR(IF(AND(MOD(MONTH(P$1)+12-MONTH('Periodische Zahlungen'!$I29),'Periodische Zahlungen'!$H29)=0,P$1&gt;='Periodische Zahlungen'!$I29,P$1&lt;='Periodische Zahlungen'!$F29),'Periodische Zahlungen'!$D29,0),"")</f>
        <v/>
      </c>
      <c r="Q33" s="32" t="str">
        <f ca="1">IFERROR(IF(AND(MOD(MONTH(Q$1)+12-MONTH('Periodische Zahlungen'!$I29),'Periodische Zahlungen'!$H29)=0,Q$1&gt;='Periodische Zahlungen'!$I29,Q$1&lt;='Periodische Zahlungen'!$F29),'Periodische Zahlungen'!$D29,0),"")</f>
        <v/>
      </c>
      <c r="R33" s="32" t="str">
        <f ca="1">IFERROR(IF(AND(MOD(MONTH(R$1)+12-MONTH('Periodische Zahlungen'!$I29),'Periodische Zahlungen'!$H29)=0,R$1&gt;='Periodische Zahlungen'!$I29,R$1&lt;='Periodische Zahlungen'!$F29),'Periodische Zahlungen'!$D29,0),"")</f>
        <v/>
      </c>
      <c r="S33" s="32" t="str">
        <f ca="1">IFERROR(IF(AND(MOD(MONTH(S$1)+12-MONTH('Periodische Zahlungen'!$I29),'Periodische Zahlungen'!$H29)=0,S$1&gt;='Periodische Zahlungen'!$I29,S$1&lt;='Periodische Zahlungen'!$F29),'Periodische Zahlungen'!$D29,0),"")</f>
        <v/>
      </c>
      <c r="T33" s="32" t="str">
        <f ca="1">IFERROR(IF(AND(MOD(MONTH(T$1)+12-MONTH('Periodische Zahlungen'!$I29),'Periodische Zahlungen'!$H29)=0,T$1&gt;='Periodische Zahlungen'!$I29,T$1&lt;='Periodische Zahlungen'!$F29),'Periodische Zahlungen'!$D29,0),"")</f>
        <v/>
      </c>
      <c r="U33" s="32" t="str">
        <f ca="1">IFERROR(IF(AND(MOD(MONTH(U$1)+12-MONTH('Periodische Zahlungen'!$I29),'Periodische Zahlungen'!$H29)=0,U$1&gt;='Periodische Zahlungen'!$I29,U$1&lt;='Periodische Zahlungen'!$F29),'Periodische Zahlungen'!$D29,0),"")</f>
        <v/>
      </c>
      <c r="V33" s="32" t="str">
        <f ca="1">IFERROR(IF(AND(MOD(MONTH(V$1)+12-MONTH('Periodische Zahlungen'!$I29),'Periodische Zahlungen'!$H29)=0,V$1&gt;='Periodische Zahlungen'!$I29,V$1&lt;='Periodische Zahlungen'!$F29),'Periodische Zahlungen'!$D29,0),"")</f>
        <v/>
      </c>
      <c r="W33" s="32" t="str">
        <f ca="1">IFERROR(IF(AND(MOD(MONTH(W$1)+12-MONTH('Periodische Zahlungen'!$I29),'Periodische Zahlungen'!$H29)=0,W$1&gt;='Periodische Zahlungen'!$I29,W$1&lt;='Periodische Zahlungen'!$F29),'Periodische Zahlungen'!$D29,0),"")</f>
        <v/>
      </c>
      <c r="X33" s="32" t="str">
        <f ca="1">IFERROR(IF(AND(MOD(MONTH(X$1)+12-MONTH('Periodische Zahlungen'!$I29),'Periodische Zahlungen'!$H29)=0,X$1&gt;='Periodische Zahlungen'!$I29,X$1&lt;='Periodische Zahlungen'!$F29),'Periodische Zahlungen'!$D29,0),"")</f>
        <v/>
      </c>
      <c r="Y33" s="32" t="str">
        <f ca="1">IFERROR(IF(AND(MOD(MONTH(Y$1)+12-MONTH('Periodische Zahlungen'!$I29),'Periodische Zahlungen'!$H29)=0,Y$1&gt;='Periodische Zahlungen'!$I29,Y$1&lt;='Periodische Zahlungen'!$F29),'Periodische Zahlungen'!$D29,0),"")</f>
        <v/>
      </c>
      <c r="Z33" s="27">
        <f t="shared" ca="1" si="3"/>
        <v>0</v>
      </c>
      <c r="AA33" s="27">
        <f t="shared" ca="1" si="4"/>
        <v>0</v>
      </c>
    </row>
    <row r="34" spans="1:27">
      <c r="A34" s="31" t="str">
        <f>IF('Periodische Zahlungen'!A30&lt;&gt;"",'Periodische Zahlungen'!A30&amp;" ("&amp;'Periodische Zahlungen'!C30&amp;" "&amp;TEXT('Periodische Zahlungen'!D30,"0.00")&amp;" ab "&amp;TEXT('Periodische Zahlungen'!E30,"MMM/JJJJ")&amp;")","")</f>
        <v/>
      </c>
      <c r="B34" s="32" t="str">
        <f ca="1">IFERROR(IF(AND(MOD(MONTH(B$1)+12-MONTH('Periodische Zahlungen'!$I30),'Periodische Zahlungen'!$H30)=0,B$1&gt;='Periodische Zahlungen'!$I30,B$1&lt;='Periodische Zahlungen'!$F30),'Periodische Zahlungen'!$D30,0),"")</f>
        <v/>
      </c>
      <c r="C34" s="32" t="str">
        <f ca="1">IFERROR(IF(AND(MOD(MONTH(C$1)+12-MONTH('Periodische Zahlungen'!$I30),'Periodische Zahlungen'!$H30)=0,C$1&gt;='Periodische Zahlungen'!$I30,C$1&lt;='Periodische Zahlungen'!$F30),'Periodische Zahlungen'!$D30,0),"")</f>
        <v/>
      </c>
      <c r="D34" s="32" t="str">
        <f ca="1">IFERROR(IF(AND(MOD(MONTH(D$1)+12-MONTH('Periodische Zahlungen'!$I30),'Periodische Zahlungen'!$H30)=0,D$1&gt;='Periodische Zahlungen'!$I30,D$1&lt;='Periodische Zahlungen'!$F30),'Periodische Zahlungen'!$D30,0),"")</f>
        <v/>
      </c>
      <c r="E34" s="32" t="str">
        <f ca="1">IFERROR(IF(AND(MOD(MONTH(E$1)+12-MONTH('Periodische Zahlungen'!$I30),'Periodische Zahlungen'!$H30)=0,E$1&gt;='Periodische Zahlungen'!$I30,E$1&lt;='Periodische Zahlungen'!$F30),'Periodische Zahlungen'!$D30,0),"")</f>
        <v/>
      </c>
      <c r="F34" s="32" t="str">
        <f ca="1">IFERROR(IF(AND(MOD(MONTH(F$1)+12-MONTH('Periodische Zahlungen'!$I30),'Periodische Zahlungen'!$H30)=0,F$1&gt;='Periodische Zahlungen'!$I30,F$1&lt;='Periodische Zahlungen'!$F30),'Periodische Zahlungen'!$D30,0),"")</f>
        <v/>
      </c>
      <c r="G34" s="32" t="str">
        <f ca="1">IFERROR(IF(AND(MOD(MONTH(G$1)+12-MONTH('Periodische Zahlungen'!$I30),'Periodische Zahlungen'!$H30)=0,G$1&gt;='Periodische Zahlungen'!$I30,G$1&lt;='Periodische Zahlungen'!$F30),'Periodische Zahlungen'!$D30,0),"")</f>
        <v/>
      </c>
      <c r="H34" s="32" t="str">
        <f ca="1">IFERROR(IF(AND(MOD(MONTH(H$1)+12-MONTH('Periodische Zahlungen'!$I30),'Periodische Zahlungen'!$H30)=0,H$1&gt;='Periodische Zahlungen'!$I30,H$1&lt;='Periodische Zahlungen'!$F30),'Periodische Zahlungen'!$D30,0),"")</f>
        <v/>
      </c>
      <c r="I34" s="32" t="str">
        <f ca="1">IFERROR(IF(AND(MOD(MONTH(I$1)+12-MONTH('Periodische Zahlungen'!$I30),'Periodische Zahlungen'!$H30)=0,I$1&gt;='Periodische Zahlungen'!$I30,I$1&lt;='Periodische Zahlungen'!$F30),'Periodische Zahlungen'!$D30,0),"")</f>
        <v/>
      </c>
      <c r="J34" s="32" t="str">
        <f ca="1">IFERROR(IF(AND(MOD(MONTH(J$1)+12-MONTH('Periodische Zahlungen'!$I30),'Periodische Zahlungen'!$H30)=0,J$1&gt;='Periodische Zahlungen'!$I30,J$1&lt;='Periodische Zahlungen'!$F30),'Periodische Zahlungen'!$D30,0),"")</f>
        <v/>
      </c>
      <c r="K34" s="32" t="str">
        <f ca="1">IFERROR(IF(AND(MOD(MONTH(K$1)+12-MONTH('Periodische Zahlungen'!$I30),'Periodische Zahlungen'!$H30)=0,K$1&gt;='Periodische Zahlungen'!$I30,K$1&lt;='Periodische Zahlungen'!$F30),'Periodische Zahlungen'!$D30,0),"")</f>
        <v/>
      </c>
      <c r="L34" s="32" t="str">
        <f ca="1">IFERROR(IF(AND(MOD(MONTH(L$1)+12-MONTH('Periodische Zahlungen'!$I30),'Periodische Zahlungen'!$H30)=0,L$1&gt;='Periodische Zahlungen'!$I30,L$1&lt;='Periodische Zahlungen'!$F30),'Periodische Zahlungen'!$D30,0),"")</f>
        <v/>
      </c>
      <c r="M34" s="32" t="str">
        <f ca="1">IFERROR(IF(AND(MOD(MONTH(M$1)+12-MONTH('Periodische Zahlungen'!$I30),'Periodische Zahlungen'!$H30)=0,M$1&gt;='Periodische Zahlungen'!$I30,M$1&lt;='Periodische Zahlungen'!$F30),'Periodische Zahlungen'!$D30,0),"")</f>
        <v/>
      </c>
      <c r="N34" s="32" t="str">
        <f ca="1">IFERROR(IF(AND(MOD(MONTH(N$1)+12-MONTH('Periodische Zahlungen'!$I30),'Periodische Zahlungen'!$H30)=0,N$1&gt;='Periodische Zahlungen'!$I30,N$1&lt;='Periodische Zahlungen'!$F30),'Periodische Zahlungen'!$D30,0),"")</f>
        <v/>
      </c>
      <c r="O34" s="32" t="str">
        <f ca="1">IFERROR(IF(AND(MOD(MONTH(O$1)+12-MONTH('Periodische Zahlungen'!$I30),'Periodische Zahlungen'!$H30)=0,O$1&gt;='Periodische Zahlungen'!$I30,O$1&lt;='Periodische Zahlungen'!$F30),'Periodische Zahlungen'!$D30,0),"")</f>
        <v/>
      </c>
      <c r="P34" s="32" t="str">
        <f ca="1">IFERROR(IF(AND(MOD(MONTH(P$1)+12-MONTH('Periodische Zahlungen'!$I30),'Periodische Zahlungen'!$H30)=0,P$1&gt;='Periodische Zahlungen'!$I30,P$1&lt;='Periodische Zahlungen'!$F30),'Periodische Zahlungen'!$D30,0),"")</f>
        <v/>
      </c>
      <c r="Q34" s="32" t="str">
        <f ca="1">IFERROR(IF(AND(MOD(MONTH(Q$1)+12-MONTH('Periodische Zahlungen'!$I30),'Periodische Zahlungen'!$H30)=0,Q$1&gt;='Periodische Zahlungen'!$I30,Q$1&lt;='Periodische Zahlungen'!$F30),'Periodische Zahlungen'!$D30,0),"")</f>
        <v/>
      </c>
      <c r="R34" s="32" t="str">
        <f ca="1">IFERROR(IF(AND(MOD(MONTH(R$1)+12-MONTH('Periodische Zahlungen'!$I30),'Periodische Zahlungen'!$H30)=0,R$1&gt;='Periodische Zahlungen'!$I30,R$1&lt;='Periodische Zahlungen'!$F30),'Periodische Zahlungen'!$D30,0),"")</f>
        <v/>
      </c>
      <c r="S34" s="32" t="str">
        <f ca="1">IFERROR(IF(AND(MOD(MONTH(S$1)+12-MONTH('Periodische Zahlungen'!$I30),'Periodische Zahlungen'!$H30)=0,S$1&gt;='Periodische Zahlungen'!$I30,S$1&lt;='Periodische Zahlungen'!$F30),'Periodische Zahlungen'!$D30,0),"")</f>
        <v/>
      </c>
      <c r="T34" s="32" t="str">
        <f ca="1">IFERROR(IF(AND(MOD(MONTH(T$1)+12-MONTH('Periodische Zahlungen'!$I30),'Periodische Zahlungen'!$H30)=0,T$1&gt;='Periodische Zahlungen'!$I30,T$1&lt;='Periodische Zahlungen'!$F30),'Periodische Zahlungen'!$D30,0),"")</f>
        <v/>
      </c>
      <c r="U34" s="32" t="str">
        <f ca="1">IFERROR(IF(AND(MOD(MONTH(U$1)+12-MONTH('Periodische Zahlungen'!$I30),'Periodische Zahlungen'!$H30)=0,U$1&gt;='Periodische Zahlungen'!$I30,U$1&lt;='Periodische Zahlungen'!$F30),'Periodische Zahlungen'!$D30,0),"")</f>
        <v/>
      </c>
      <c r="V34" s="32" t="str">
        <f ca="1">IFERROR(IF(AND(MOD(MONTH(V$1)+12-MONTH('Periodische Zahlungen'!$I30),'Periodische Zahlungen'!$H30)=0,V$1&gt;='Periodische Zahlungen'!$I30,V$1&lt;='Periodische Zahlungen'!$F30),'Periodische Zahlungen'!$D30,0),"")</f>
        <v/>
      </c>
      <c r="W34" s="32" t="str">
        <f ca="1">IFERROR(IF(AND(MOD(MONTH(W$1)+12-MONTH('Periodische Zahlungen'!$I30),'Periodische Zahlungen'!$H30)=0,W$1&gt;='Periodische Zahlungen'!$I30,W$1&lt;='Periodische Zahlungen'!$F30),'Periodische Zahlungen'!$D30,0),"")</f>
        <v/>
      </c>
      <c r="X34" s="32" t="str">
        <f ca="1">IFERROR(IF(AND(MOD(MONTH(X$1)+12-MONTH('Periodische Zahlungen'!$I30),'Periodische Zahlungen'!$H30)=0,X$1&gt;='Periodische Zahlungen'!$I30,X$1&lt;='Periodische Zahlungen'!$F30),'Periodische Zahlungen'!$D30,0),"")</f>
        <v/>
      </c>
      <c r="Y34" s="32" t="str">
        <f ca="1">IFERROR(IF(AND(MOD(MONTH(Y$1)+12-MONTH('Periodische Zahlungen'!$I30),'Periodische Zahlungen'!$H30)=0,Y$1&gt;='Periodische Zahlungen'!$I30,Y$1&lt;='Periodische Zahlungen'!$F30),'Periodische Zahlungen'!$D30,0),"")</f>
        <v/>
      </c>
      <c r="Z34" s="27">
        <f t="shared" ca="1" si="3"/>
        <v>0</v>
      </c>
      <c r="AA34" s="27">
        <f t="shared" ca="1" si="4"/>
        <v>0</v>
      </c>
    </row>
    <row r="35" spans="1:27">
      <c r="A35" s="31" t="str">
        <f>IF('Periodische Zahlungen'!A31&lt;&gt;"",'Periodische Zahlungen'!A31&amp;" ("&amp;'Periodische Zahlungen'!C31&amp;" "&amp;TEXT('Periodische Zahlungen'!D31,"0.00")&amp;" ab "&amp;TEXT('Periodische Zahlungen'!E31,"MMM/JJJJ")&amp;")","")</f>
        <v/>
      </c>
      <c r="B35" s="32" t="str">
        <f ca="1">IFERROR(IF(AND(MOD(MONTH(B$1)+12-MONTH('Periodische Zahlungen'!$I31),'Periodische Zahlungen'!$H31)=0,B$1&gt;='Periodische Zahlungen'!$I31,B$1&lt;='Periodische Zahlungen'!$F31),'Periodische Zahlungen'!$D31,0),"")</f>
        <v/>
      </c>
      <c r="C35" s="32" t="str">
        <f ca="1">IFERROR(IF(AND(MOD(MONTH(C$1)+12-MONTH('Periodische Zahlungen'!$I31),'Periodische Zahlungen'!$H31)=0,C$1&gt;='Periodische Zahlungen'!$I31,C$1&lt;='Periodische Zahlungen'!$F31),'Periodische Zahlungen'!$D31,0),"")</f>
        <v/>
      </c>
      <c r="D35" s="32" t="str">
        <f ca="1">IFERROR(IF(AND(MOD(MONTH(D$1)+12-MONTH('Periodische Zahlungen'!$I31),'Periodische Zahlungen'!$H31)=0,D$1&gt;='Periodische Zahlungen'!$I31,D$1&lt;='Periodische Zahlungen'!$F31),'Periodische Zahlungen'!$D31,0),"")</f>
        <v/>
      </c>
      <c r="E35" s="32" t="str">
        <f ca="1">IFERROR(IF(AND(MOD(MONTH(E$1)+12-MONTH('Periodische Zahlungen'!$I31),'Periodische Zahlungen'!$H31)=0,E$1&gt;='Periodische Zahlungen'!$I31,E$1&lt;='Periodische Zahlungen'!$F31),'Periodische Zahlungen'!$D31,0),"")</f>
        <v/>
      </c>
      <c r="F35" s="32" t="str">
        <f ca="1">IFERROR(IF(AND(MOD(MONTH(F$1)+12-MONTH('Periodische Zahlungen'!$I31),'Periodische Zahlungen'!$H31)=0,F$1&gt;='Periodische Zahlungen'!$I31,F$1&lt;='Periodische Zahlungen'!$F31),'Periodische Zahlungen'!$D31,0),"")</f>
        <v/>
      </c>
      <c r="G35" s="32" t="str">
        <f ca="1">IFERROR(IF(AND(MOD(MONTH(G$1)+12-MONTH('Periodische Zahlungen'!$I31),'Periodische Zahlungen'!$H31)=0,G$1&gt;='Periodische Zahlungen'!$I31,G$1&lt;='Periodische Zahlungen'!$F31),'Periodische Zahlungen'!$D31,0),"")</f>
        <v/>
      </c>
      <c r="H35" s="32" t="str">
        <f ca="1">IFERROR(IF(AND(MOD(MONTH(H$1)+12-MONTH('Periodische Zahlungen'!$I31),'Periodische Zahlungen'!$H31)=0,H$1&gt;='Periodische Zahlungen'!$I31,H$1&lt;='Periodische Zahlungen'!$F31),'Periodische Zahlungen'!$D31,0),"")</f>
        <v/>
      </c>
      <c r="I35" s="32" t="str">
        <f ca="1">IFERROR(IF(AND(MOD(MONTH(I$1)+12-MONTH('Periodische Zahlungen'!$I31),'Periodische Zahlungen'!$H31)=0,I$1&gt;='Periodische Zahlungen'!$I31,I$1&lt;='Periodische Zahlungen'!$F31),'Periodische Zahlungen'!$D31,0),"")</f>
        <v/>
      </c>
      <c r="J35" s="32" t="str">
        <f ca="1">IFERROR(IF(AND(MOD(MONTH(J$1)+12-MONTH('Periodische Zahlungen'!$I31),'Periodische Zahlungen'!$H31)=0,J$1&gt;='Periodische Zahlungen'!$I31,J$1&lt;='Periodische Zahlungen'!$F31),'Periodische Zahlungen'!$D31,0),"")</f>
        <v/>
      </c>
      <c r="K35" s="32" t="str">
        <f ca="1">IFERROR(IF(AND(MOD(MONTH(K$1)+12-MONTH('Periodische Zahlungen'!$I31),'Periodische Zahlungen'!$H31)=0,K$1&gt;='Periodische Zahlungen'!$I31,K$1&lt;='Periodische Zahlungen'!$F31),'Periodische Zahlungen'!$D31,0),"")</f>
        <v/>
      </c>
      <c r="L35" s="32" t="str">
        <f ca="1">IFERROR(IF(AND(MOD(MONTH(L$1)+12-MONTH('Periodische Zahlungen'!$I31),'Periodische Zahlungen'!$H31)=0,L$1&gt;='Periodische Zahlungen'!$I31,L$1&lt;='Periodische Zahlungen'!$F31),'Periodische Zahlungen'!$D31,0),"")</f>
        <v/>
      </c>
      <c r="M35" s="32" t="str">
        <f ca="1">IFERROR(IF(AND(MOD(MONTH(M$1)+12-MONTH('Periodische Zahlungen'!$I31),'Periodische Zahlungen'!$H31)=0,M$1&gt;='Periodische Zahlungen'!$I31,M$1&lt;='Periodische Zahlungen'!$F31),'Periodische Zahlungen'!$D31,0),"")</f>
        <v/>
      </c>
      <c r="N35" s="32" t="str">
        <f ca="1">IFERROR(IF(AND(MOD(MONTH(N$1)+12-MONTH('Periodische Zahlungen'!$I31),'Periodische Zahlungen'!$H31)=0,N$1&gt;='Periodische Zahlungen'!$I31,N$1&lt;='Periodische Zahlungen'!$F31),'Periodische Zahlungen'!$D31,0),"")</f>
        <v/>
      </c>
      <c r="O35" s="32" t="str">
        <f ca="1">IFERROR(IF(AND(MOD(MONTH(O$1)+12-MONTH('Periodische Zahlungen'!$I31),'Periodische Zahlungen'!$H31)=0,O$1&gt;='Periodische Zahlungen'!$I31,O$1&lt;='Periodische Zahlungen'!$F31),'Periodische Zahlungen'!$D31,0),"")</f>
        <v/>
      </c>
      <c r="P35" s="32" t="str">
        <f ca="1">IFERROR(IF(AND(MOD(MONTH(P$1)+12-MONTH('Periodische Zahlungen'!$I31),'Periodische Zahlungen'!$H31)=0,P$1&gt;='Periodische Zahlungen'!$I31,P$1&lt;='Periodische Zahlungen'!$F31),'Periodische Zahlungen'!$D31,0),"")</f>
        <v/>
      </c>
      <c r="Q35" s="32" t="str">
        <f ca="1">IFERROR(IF(AND(MOD(MONTH(Q$1)+12-MONTH('Periodische Zahlungen'!$I31),'Periodische Zahlungen'!$H31)=0,Q$1&gt;='Periodische Zahlungen'!$I31,Q$1&lt;='Periodische Zahlungen'!$F31),'Periodische Zahlungen'!$D31,0),"")</f>
        <v/>
      </c>
      <c r="R35" s="32" t="str">
        <f ca="1">IFERROR(IF(AND(MOD(MONTH(R$1)+12-MONTH('Periodische Zahlungen'!$I31),'Periodische Zahlungen'!$H31)=0,R$1&gt;='Periodische Zahlungen'!$I31,R$1&lt;='Periodische Zahlungen'!$F31),'Periodische Zahlungen'!$D31,0),"")</f>
        <v/>
      </c>
      <c r="S35" s="32" t="str">
        <f ca="1">IFERROR(IF(AND(MOD(MONTH(S$1)+12-MONTH('Periodische Zahlungen'!$I31),'Periodische Zahlungen'!$H31)=0,S$1&gt;='Periodische Zahlungen'!$I31,S$1&lt;='Periodische Zahlungen'!$F31),'Periodische Zahlungen'!$D31,0),"")</f>
        <v/>
      </c>
      <c r="T35" s="32" t="str">
        <f ca="1">IFERROR(IF(AND(MOD(MONTH(T$1)+12-MONTH('Periodische Zahlungen'!$I31),'Periodische Zahlungen'!$H31)=0,T$1&gt;='Periodische Zahlungen'!$I31,T$1&lt;='Periodische Zahlungen'!$F31),'Periodische Zahlungen'!$D31,0),"")</f>
        <v/>
      </c>
      <c r="U35" s="32" t="str">
        <f ca="1">IFERROR(IF(AND(MOD(MONTH(U$1)+12-MONTH('Periodische Zahlungen'!$I31),'Periodische Zahlungen'!$H31)=0,U$1&gt;='Periodische Zahlungen'!$I31,U$1&lt;='Periodische Zahlungen'!$F31),'Periodische Zahlungen'!$D31,0),"")</f>
        <v/>
      </c>
      <c r="V35" s="32" t="str">
        <f ca="1">IFERROR(IF(AND(MOD(MONTH(V$1)+12-MONTH('Periodische Zahlungen'!$I31),'Periodische Zahlungen'!$H31)=0,V$1&gt;='Periodische Zahlungen'!$I31,V$1&lt;='Periodische Zahlungen'!$F31),'Periodische Zahlungen'!$D31,0),"")</f>
        <v/>
      </c>
      <c r="W35" s="32" t="str">
        <f ca="1">IFERROR(IF(AND(MOD(MONTH(W$1)+12-MONTH('Periodische Zahlungen'!$I31),'Periodische Zahlungen'!$H31)=0,W$1&gt;='Periodische Zahlungen'!$I31,W$1&lt;='Periodische Zahlungen'!$F31),'Periodische Zahlungen'!$D31,0),"")</f>
        <v/>
      </c>
      <c r="X35" s="32" t="str">
        <f ca="1">IFERROR(IF(AND(MOD(MONTH(X$1)+12-MONTH('Periodische Zahlungen'!$I31),'Periodische Zahlungen'!$H31)=0,X$1&gt;='Periodische Zahlungen'!$I31,X$1&lt;='Periodische Zahlungen'!$F31),'Periodische Zahlungen'!$D31,0),"")</f>
        <v/>
      </c>
      <c r="Y35" s="32" t="str">
        <f ca="1">IFERROR(IF(AND(MOD(MONTH(Y$1)+12-MONTH('Periodische Zahlungen'!$I31),'Periodische Zahlungen'!$H31)=0,Y$1&gt;='Periodische Zahlungen'!$I31,Y$1&lt;='Periodische Zahlungen'!$F31),'Periodische Zahlungen'!$D31,0),"")</f>
        <v/>
      </c>
      <c r="Z35" s="27">
        <f t="shared" ca="1" si="3"/>
        <v>0</v>
      </c>
      <c r="AA35" s="27">
        <f t="shared" ca="1" si="4"/>
        <v>0</v>
      </c>
    </row>
    <row r="36" spans="1:27">
      <c r="A36" s="31" t="str">
        <f>IF('Periodische Zahlungen'!A32&lt;&gt;"",'Periodische Zahlungen'!A32&amp;" ("&amp;'Periodische Zahlungen'!C32&amp;" "&amp;TEXT('Periodische Zahlungen'!D32,"0.00")&amp;" ab "&amp;TEXT('Periodische Zahlungen'!E32,"MMM/JJJJ")&amp;")","")</f>
        <v/>
      </c>
      <c r="B36" s="32" t="str">
        <f ca="1">IFERROR(IF(AND(MOD(MONTH(B$1)+12-MONTH('Periodische Zahlungen'!$I32),'Periodische Zahlungen'!$H32)=0,B$1&gt;='Periodische Zahlungen'!$I32,B$1&lt;='Periodische Zahlungen'!$F32),'Periodische Zahlungen'!$D32,0),"")</f>
        <v/>
      </c>
      <c r="C36" s="32" t="str">
        <f ca="1">IFERROR(IF(AND(MOD(MONTH(C$1)+12-MONTH('Periodische Zahlungen'!$I32),'Periodische Zahlungen'!$H32)=0,C$1&gt;='Periodische Zahlungen'!$I32,C$1&lt;='Periodische Zahlungen'!$F32),'Periodische Zahlungen'!$D32,0),"")</f>
        <v/>
      </c>
      <c r="D36" s="32" t="str">
        <f ca="1">IFERROR(IF(AND(MOD(MONTH(D$1)+12-MONTH('Periodische Zahlungen'!$I32),'Periodische Zahlungen'!$H32)=0,D$1&gt;='Periodische Zahlungen'!$I32,D$1&lt;='Periodische Zahlungen'!$F32),'Periodische Zahlungen'!$D32,0),"")</f>
        <v/>
      </c>
      <c r="E36" s="32" t="str">
        <f ca="1">IFERROR(IF(AND(MOD(MONTH(E$1)+12-MONTH('Periodische Zahlungen'!$I32),'Periodische Zahlungen'!$H32)=0,E$1&gt;='Periodische Zahlungen'!$I32,E$1&lt;='Periodische Zahlungen'!$F32),'Periodische Zahlungen'!$D32,0),"")</f>
        <v/>
      </c>
      <c r="F36" s="32" t="str">
        <f ca="1">IFERROR(IF(AND(MOD(MONTH(F$1)+12-MONTH('Periodische Zahlungen'!$I32),'Periodische Zahlungen'!$H32)=0,F$1&gt;='Periodische Zahlungen'!$I32,F$1&lt;='Periodische Zahlungen'!$F32),'Periodische Zahlungen'!$D32,0),"")</f>
        <v/>
      </c>
      <c r="G36" s="32" t="str">
        <f ca="1">IFERROR(IF(AND(MOD(MONTH(G$1)+12-MONTH('Periodische Zahlungen'!$I32),'Periodische Zahlungen'!$H32)=0,G$1&gt;='Periodische Zahlungen'!$I32,G$1&lt;='Periodische Zahlungen'!$F32),'Periodische Zahlungen'!$D32,0),"")</f>
        <v/>
      </c>
      <c r="H36" s="32" t="str">
        <f ca="1">IFERROR(IF(AND(MOD(MONTH(H$1)+12-MONTH('Periodische Zahlungen'!$I32),'Periodische Zahlungen'!$H32)=0,H$1&gt;='Periodische Zahlungen'!$I32,H$1&lt;='Periodische Zahlungen'!$F32),'Periodische Zahlungen'!$D32,0),"")</f>
        <v/>
      </c>
      <c r="I36" s="32" t="str">
        <f ca="1">IFERROR(IF(AND(MOD(MONTH(I$1)+12-MONTH('Periodische Zahlungen'!$I32),'Periodische Zahlungen'!$H32)=0,I$1&gt;='Periodische Zahlungen'!$I32,I$1&lt;='Periodische Zahlungen'!$F32),'Periodische Zahlungen'!$D32,0),"")</f>
        <v/>
      </c>
      <c r="J36" s="32" t="str">
        <f ca="1">IFERROR(IF(AND(MOD(MONTH(J$1)+12-MONTH('Periodische Zahlungen'!$I32),'Periodische Zahlungen'!$H32)=0,J$1&gt;='Periodische Zahlungen'!$I32,J$1&lt;='Periodische Zahlungen'!$F32),'Periodische Zahlungen'!$D32,0),"")</f>
        <v/>
      </c>
      <c r="K36" s="32" t="str">
        <f ca="1">IFERROR(IF(AND(MOD(MONTH(K$1)+12-MONTH('Periodische Zahlungen'!$I32),'Periodische Zahlungen'!$H32)=0,K$1&gt;='Periodische Zahlungen'!$I32,K$1&lt;='Periodische Zahlungen'!$F32),'Periodische Zahlungen'!$D32,0),"")</f>
        <v/>
      </c>
      <c r="L36" s="32" t="str">
        <f ca="1">IFERROR(IF(AND(MOD(MONTH(L$1)+12-MONTH('Periodische Zahlungen'!$I32),'Periodische Zahlungen'!$H32)=0,L$1&gt;='Periodische Zahlungen'!$I32,L$1&lt;='Periodische Zahlungen'!$F32),'Periodische Zahlungen'!$D32,0),"")</f>
        <v/>
      </c>
      <c r="M36" s="32" t="str">
        <f ca="1">IFERROR(IF(AND(MOD(MONTH(M$1)+12-MONTH('Periodische Zahlungen'!$I32),'Periodische Zahlungen'!$H32)=0,M$1&gt;='Periodische Zahlungen'!$I32,M$1&lt;='Periodische Zahlungen'!$F32),'Periodische Zahlungen'!$D32,0),"")</f>
        <v/>
      </c>
      <c r="N36" s="32" t="str">
        <f ca="1">IFERROR(IF(AND(MOD(MONTH(N$1)+12-MONTH('Periodische Zahlungen'!$I32),'Periodische Zahlungen'!$H32)=0,N$1&gt;='Periodische Zahlungen'!$I32,N$1&lt;='Periodische Zahlungen'!$F32),'Periodische Zahlungen'!$D32,0),"")</f>
        <v/>
      </c>
      <c r="O36" s="32" t="str">
        <f ca="1">IFERROR(IF(AND(MOD(MONTH(O$1)+12-MONTH('Periodische Zahlungen'!$I32),'Periodische Zahlungen'!$H32)=0,O$1&gt;='Periodische Zahlungen'!$I32,O$1&lt;='Periodische Zahlungen'!$F32),'Periodische Zahlungen'!$D32,0),"")</f>
        <v/>
      </c>
      <c r="P36" s="32" t="str">
        <f ca="1">IFERROR(IF(AND(MOD(MONTH(P$1)+12-MONTH('Periodische Zahlungen'!$I32),'Periodische Zahlungen'!$H32)=0,P$1&gt;='Periodische Zahlungen'!$I32,P$1&lt;='Periodische Zahlungen'!$F32),'Periodische Zahlungen'!$D32,0),"")</f>
        <v/>
      </c>
      <c r="Q36" s="32" t="str">
        <f ca="1">IFERROR(IF(AND(MOD(MONTH(Q$1)+12-MONTH('Periodische Zahlungen'!$I32),'Periodische Zahlungen'!$H32)=0,Q$1&gt;='Periodische Zahlungen'!$I32,Q$1&lt;='Periodische Zahlungen'!$F32),'Periodische Zahlungen'!$D32,0),"")</f>
        <v/>
      </c>
      <c r="R36" s="32" t="str">
        <f ca="1">IFERROR(IF(AND(MOD(MONTH(R$1)+12-MONTH('Periodische Zahlungen'!$I32),'Periodische Zahlungen'!$H32)=0,R$1&gt;='Periodische Zahlungen'!$I32,R$1&lt;='Periodische Zahlungen'!$F32),'Periodische Zahlungen'!$D32,0),"")</f>
        <v/>
      </c>
      <c r="S36" s="32" t="str">
        <f ca="1">IFERROR(IF(AND(MOD(MONTH(S$1)+12-MONTH('Periodische Zahlungen'!$I32),'Periodische Zahlungen'!$H32)=0,S$1&gt;='Periodische Zahlungen'!$I32,S$1&lt;='Periodische Zahlungen'!$F32),'Periodische Zahlungen'!$D32,0),"")</f>
        <v/>
      </c>
      <c r="T36" s="32" t="str">
        <f ca="1">IFERROR(IF(AND(MOD(MONTH(T$1)+12-MONTH('Periodische Zahlungen'!$I32),'Periodische Zahlungen'!$H32)=0,T$1&gt;='Periodische Zahlungen'!$I32,T$1&lt;='Periodische Zahlungen'!$F32),'Periodische Zahlungen'!$D32,0),"")</f>
        <v/>
      </c>
      <c r="U36" s="32" t="str">
        <f ca="1">IFERROR(IF(AND(MOD(MONTH(U$1)+12-MONTH('Periodische Zahlungen'!$I32),'Periodische Zahlungen'!$H32)=0,U$1&gt;='Periodische Zahlungen'!$I32,U$1&lt;='Periodische Zahlungen'!$F32),'Periodische Zahlungen'!$D32,0),"")</f>
        <v/>
      </c>
      <c r="V36" s="32" t="str">
        <f ca="1">IFERROR(IF(AND(MOD(MONTH(V$1)+12-MONTH('Periodische Zahlungen'!$I32),'Periodische Zahlungen'!$H32)=0,V$1&gt;='Periodische Zahlungen'!$I32,V$1&lt;='Periodische Zahlungen'!$F32),'Periodische Zahlungen'!$D32,0),"")</f>
        <v/>
      </c>
      <c r="W36" s="32" t="str">
        <f ca="1">IFERROR(IF(AND(MOD(MONTH(W$1)+12-MONTH('Periodische Zahlungen'!$I32),'Periodische Zahlungen'!$H32)=0,W$1&gt;='Periodische Zahlungen'!$I32,W$1&lt;='Periodische Zahlungen'!$F32),'Periodische Zahlungen'!$D32,0),"")</f>
        <v/>
      </c>
      <c r="X36" s="32" t="str">
        <f ca="1">IFERROR(IF(AND(MOD(MONTH(X$1)+12-MONTH('Periodische Zahlungen'!$I32),'Periodische Zahlungen'!$H32)=0,X$1&gt;='Periodische Zahlungen'!$I32,X$1&lt;='Periodische Zahlungen'!$F32),'Periodische Zahlungen'!$D32,0),"")</f>
        <v/>
      </c>
      <c r="Y36" s="32" t="str">
        <f ca="1">IFERROR(IF(AND(MOD(MONTH(Y$1)+12-MONTH('Periodische Zahlungen'!$I32),'Periodische Zahlungen'!$H32)=0,Y$1&gt;='Periodische Zahlungen'!$I32,Y$1&lt;='Periodische Zahlungen'!$F32),'Periodische Zahlungen'!$D32,0),"")</f>
        <v/>
      </c>
      <c r="Z36" s="27">
        <f t="shared" ca="1" si="3"/>
        <v>0</v>
      </c>
      <c r="AA36" s="27">
        <f t="shared" ca="1" si="4"/>
        <v>0</v>
      </c>
    </row>
    <row r="37" spans="1:27">
      <c r="A37" s="31" t="str">
        <f>IF('Periodische Zahlungen'!A33&lt;&gt;"",'Periodische Zahlungen'!A33&amp;" ("&amp;'Periodische Zahlungen'!C33&amp;" "&amp;TEXT('Periodische Zahlungen'!D33,"0.00")&amp;" ab "&amp;TEXT('Periodische Zahlungen'!E33,"MMM/JJJJ")&amp;")","")</f>
        <v/>
      </c>
      <c r="B37" s="32" t="str">
        <f ca="1">IFERROR(IF(AND(MOD(MONTH(B$1)+12-MONTH('Periodische Zahlungen'!$I33),'Periodische Zahlungen'!$H33)=0,B$1&gt;='Periodische Zahlungen'!$I33,B$1&lt;='Periodische Zahlungen'!$F33),'Periodische Zahlungen'!$D33,0),"")</f>
        <v/>
      </c>
      <c r="C37" s="32" t="str">
        <f ca="1">IFERROR(IF(AND(MOD(MONTH(C$1)+12-MONTH('Periodische Zahlungen'!$I33),'Periodische Zahlungen'!$H33)=0,C$1&gt;='Periodische Zahlungen'!$I33,C$1&lt;='Periodische Zahlungen'!$F33),'Periodische Zahlungen'!$D33,0),"")</f>
        <v/>
      </c>
      <c r="D37" s="32" t="str">
        <f ca="1">IFERROR(IF(AND(MOD(MONTH(D$1)+12-MONTH('Periodische Zahlungen'!$I33),'Periodische Zahlungen'!$H33)=0,D$1&gt;='Periodische Zahlungen'!$I33,D$1&lt;='Periodische Zahlungen'!$F33),'Periodische Zahlungen'!$D33,0),"")</f>
        <v/>
      </c>
      <c r="E37" s="32" t="str">
        <f ca="1">IFERROR(IF(AND(MOD(MONTH(E$1)+12-MONTH('Periodische Zahlungen'!$I33),'Periodische Zahlungen'!$H33)=0,E$1&gt;='Periodische Zahlungen'!$I33,E$1&lt;='Periodische Zahlungen'!$F33),'Periodische Zahlungen'!$D33,0),"")</f>
        <v/>
      </c>
      <c r="F37" s="32" t="str">
        <f ca="1">IFERROR(IF(AND(MOD(MONTH(F$1)+12-MONTH('Periodische Zahlungen'!$I33),'Periodische Zahlungen'!$H33)=0,F$1&gt;='Periodische Zahlungen'!$I33,F$1&lt;='Periodische Zahlungen'!$F33),'Periodische Zahlungen'!$D33,0),"")</f>
        <v/>
      </c>
      <c r="G37" s="32" t="str">
        <f ca="1">IFERROR(IF(AND(MOD(MONTH(G$1)+12-MONTH('Periodische Zahlungen'!$I33),'Periodische Zahlungen'!$H33)=0,G$1&gt;='Periodische Zahlungen'!$I33,G$1&lt;='Periodische Zahlungen'!$F33),'Periodische Zahlungen'!$D33,0),"")</f>
        <v/>
      </c>
      <c r="H37" s="32" t="str">
        <f ca="1">IFERROR(IF(AND(MOD(MONTH(H$1)+12-MONTH('Periodische Zahlungen'!$I33),'Periodische Zahlungen'!$H33)=0,H$1&gt;='Periodische Zahlungen'!$I33,H$1&lt;='Periodische Zahlungen'!$F33),'Periodische Zahlungen'!$D33,0),"")</f>
        <v/>
      </c>
      <c r="I37" s="32" t="str">
        <f ca="1">IFERROR(IF(AND(MOD(MONTH(I$1)+12-MONTH('Periodische Zahlungen'!$I33),'Periodische Zahlungen'!$H33)=0,I$1&gt;='Periodische Zahlungen'!$I33,I$1&lt;='Periodische Zahlungen'!$F33),'Periodische Zahlungen'!$D33,0),"")</f>
        <v/>
      </c>
      <c r="J37" s="32" t="str">
        <f ca="1">IFERROR(IF(AND(MOD(MONTH(J$1)+12-MONTH('Periodische Zahlungen'!$I33),'Periodische Zahlungen'!$H33)=0,J$1&gt;='Periodische Zahlungen'!$I33,J$1&lt;='Periodische Zahlungen'!$F33),'Periodische Zahlungen'!$D33,0),"")</f>
        <v/>
      </c>
      <c r="K37" s="32" t="str">
        <f ca="1">IFERROR(IF(AND(MOD(MONTH(K$1)+12-MONTH('Periodische Zahlungen'!$I33),'Periodische Zahlungen'!$H33)=0,K$1&gt;='Periodische Zahlungen'!$I33,K$1&lt;='Periodische Zahlungen'!$F33),'Periodische Zahlungen'!$D33,0),"")</f>
        <v/>
      </c>
      <c r="L37" s="32" t="str">
        <f ca="1">IFERROR(IF(AND(MOD(MONTH(L$1)+12-MONTH('Periodische Zahlungen'!$I33),'Periodische Zahlungen'!$H33)=0,L$1&gt;='Periodische Zahlungen'!$I33,L$1&lt;='Periodische Zahlungen'!$F33),'Periodische Zahlungen'!$D33,0),"")</f>
        <v/>
      </c>
      <c r="M37" s="32" t="str">
        <f ca="1">IFERROR(IF(AND(MOD(MONTH(M$1)+12-MONTH('Periodische Zahlungen'!$I33),'Periodische Zahlungen'!$H33)=0,M$1&gt;='Periodische Zahlungen'!$I33,M$1&lt;='Periodische Zahlungen'!$F33),'Periodische Zahlungen'!$D33,0),"")</f>
        <v/>
      </c>
      <c r="N37" s="32" t="str">
        <f ca="1">IFERROR(IF(AND(MOD(MONTH(N$1)+12-MONTH('Periodische Zahlungen'!$I33),'Periodische Zahlungen'!$H33)=0,N$1&gt;='Periodische Zahlungen'!$I33,N$1&lt;='Periodische Zahlungen'!$F33),'Periodische Zahlungen'!$D33,0),"")</f>
        <v/>
      </c>
      <c r="O37" s="32" t="str">
        <f ca="1">IFERROR(IF(AND(MOD(MONTH(O$1)+12-MONTH('Periodische Zahlungen'!$I33),'Periodische Zahlungen'!$H33)=0,O$1&gt;='Periodische Zahlungen'!$I33,O$1&lt;='Periodische Zahlungen'!$F33),'Periodische Zahlungen'!$D33,0),"")</f>
        <v/>
      </c>
      <c r="P37" s="32" t="str">
        <f ca="1">IFERROR(IF(AND(MOD(MONTH(P$1)+12-MONTH('Periodische Zahlungen'!$I33),'Periodische Zahlungen'!$H33)=0,P$1&gt;='Periodische Zahlungen'!$I33,P$1&lt;='Periodische Zahlungen'!$F33),'Periodische Zahlungen'!$D33,0),"")</f>
        <v/>
      </c>
      <c r="Q37" s="32" t="str">
        <f ca="1">IFERROR(IF(AND(MOD(MONTH(Q$1)+12-MONTH('Periodische Zahlungen'!$I33),'Periodische Zahlungen'!$H33)=0,Q$1&gt;='Periodische Zahlungen'!$I33,Q$1&lt;='Periodische Zahlungen'!$F33),'Periodische Zahlungen'!$D33,0),"")</f>
        <v/>
      </c>
      <c r="R37" s="32" t="str">
        <f ca="1">IFERROR(IF(AND(MOD(MONTH(R$1)+12-MONTH('Periodische Zahlungen'!$I33),'Periodische Zahlungen'!$H33)=0,R$1&gt;='Periodische Zahlungen'!$I33,R$1&lt;='Periodische Zahlungen'!$F33),'Periodische Zahlungen'!$D33,0),"")</f>
        <v/>
      </c>
      <c r="S37" s="32" t="str">
        <f ca="1">IFERROR(IF(AND(MOD(MONTH(S$1)+12-MONTH('Periodische Zahlungen'!$I33),'Periodische Zahlungen'!$H33)=0,S$1&gt;='Periodische Zahlungen'!$I33,S$1&lt;='Periodische Zahlungen'!$F33),'Periodische Zahlungen'!$D33,0),"")</f>
        <v/>
      </c>
      <c r="T37" s="32" t="str">
        <f ca="1">IFERROR(IF(AND(MOD(MONTH(T$1)+12-MONTH('Periodische Zahlungen'!$I33),'Periodische Zahlungen'!$H33)=0,T$1&gt;='Periodische Zahlungen'!$I33,T$1&lt;='Periodische Zahlungen'!$F33),'Periodische Zahlungen'!$D33,0),"")</f>
        <v/>
      </c>
      <c r="U37" s="32" t="str">
        <f ca="1">IFERROR(IF(AND(MOD(MONTH(U$1)+12-MONTH('Periodische Zahlungen'!$I33),'Periodische Zahlungen'!$H33)=0,U$1&gt;='Periodische Zahlungen'!$I33,U$1&lt;='Periodische Zahlungen'!$F33),'Periodische Zahlungen'!$D33,0),"")</f>
        <v/>
      </c>
      <c r="V37" s="32" t="str">
        <f ca="1">IFERROR(IF(AND(MOD(MONTH(V$1)+12-MONTH('Periodische Zahlungen'!$I33),'Periodische Zahlungen'!$H33)=0,V$1&gt;='Periodische Zahlungen'!$I33,V$1&lt;='Periodische Zahlungen'!$F33),'Periodische Zahlungen'!$D33,0),"")</f>
        <v/>
      </c>
      <c r="W37" s="32" t="str">
        <f ca="1">IFERROR(IF(AND(MOD(MONTH(W$1)+12-MONTH('Periodische Zahlungen'!$I33),'Periodische Zahlungen'!$H33)=0,W$1&gt;='Periodische Zahlungen'!$I33,W$1&lt;='Periodische Zahlungen'!$F33),'Periodische Zahlungen'!$D33,0),"")</f>
        <v/>
      </c>
      <c r="X37" s="32" t="str">
        <f ca="1">IFERROR(IF(AND(MOD(MONTH(X$1)+12-MONTH('Periodische Zahlungen'!$I33),'Periodische Zahlungen'!$H33)=0,X$1&gt;='Periodische Zahlungen'!$I33,X$1&lt;='Periodische Zahlungen'!$F33),'Periodische Zahlungen'!$D33,0),"")</f>
        <v/>
      </c>
      <c r="Y37" s="32" t="str">
        <f ca="1">IFERROR(IF(AND(MOD(MONTH(Y$1)+12-MONTH('Periodische Zahlungen'!$I33),'Periodische Zahlungen'!$H33)=0,Y$1&gt;='Periodische Zahlungen'!$I33,Y$1&lt;='Periodische Zahlungen'!$F33),'Periodische Zahlungen'!$D33,0),"")</f>
        <v/>
      </c>
      <c r="Z37" s="27">
        <f t="shared" ca="1" si="3"/>
        <v>0</v>
      </c>
      <c r="AA37" s="27">
        <f t="shared" ca="1" si="4"/>
        <v>0</v>
      </c>
    </row>
    <row r="38" spans="1:27">
      <c r="A38" s="31" t="str">
        <f>IF('Periodische Zahlungen'!A34&lt;&gt;"",'Periodische Zahlungen'!A34&amp;" ("&amp;'Periodische Zahlungen'!C34&amp;" "&amp;TEXT('Periodische Zahlungen'!D34,"0.00")&amp;" ab "&amp;TEXT('Periodische Zahlungen'!E34,"MMM/JJJJ")&amp;")","")</f>
        <v/>
      </c>
      <c r="B38" s="32" t="str">
        <f ca="1">IFERROR(IF(AND(MOD(MONTH(B$1)+12-MONTH('Periodische Zahlungen'!$I34),'Periodische Zahlungen'!$H34)=0,B$1&gt;='Periodische Zahlungen'!$I34,B$1&lt;='Periodische Zahlungen'!$F34),'Periodische Zahlungen'!$D34,0),"")</f>
        <v/>
      </c>
      <c r="C38" s="32" t="str">
        <f ca="1">IFERROR(IF(AND(MOD(MONTH(C$1)+12-MONTH('Periodische Zahlungen'!$I34),'Periodische Zahlungen'!$H34)=0,C$1&gt;='Periodische Zahlungen'!$I34,C$1&lt;='Periodische Zahlungen'!$F34),'Periodische Zahlungen'!$D34,0),"")</f>
        <v/>
      </c>
      <c r="D38" s="32" t="str">
        <f ca="1">IFERROR(IF(AND(MOD(MONTH(D$1)+12-MONTH('Periodische Zahlungen'!$I34),'Periodische Zahlungen'!$H34)=0,D$1&gt;='Periodische Zahlungen'!$I34,D$1&lt;='Periodische Zahlungen'!$F34),'Periodische Zahlungen'!$D34,0),"")</f>
        <v/>
      </c>
      <c r="E38" s="32" t="str">
        <f ca="1">IFERROR(IF(AND(MOD(MONTH(E$1)+12-MONTH('Periodische Zahlungen'!$I34),'Periodische Zahlungen'!$H34)=0,E$1&gt;='Periodische Zahlungen'!$I34,E$1&lt;='Periodische Zahlungen'!$F34),'Periodische Zahlungen'!$D34,0),"")</f>
        <v/>
      </c>
      <c r="F38" s="32" t="str">
        <f ca="1">IFERROR(IF(AND(MOD(MONTH(F$1)+12-MONTH('Periodische Zahlungen'!$I34),'Periodische Zahlungen'!$H34)=0,F$1&gt;='Periodische Zahlungen'!$I34,F$1&lt;='Periodische Zahlungen'!$F34),'Periodische Zahlungen'!$D34,0),"")</f>
        <v/>
      </c>
      <c r="G38" s="32" t="str">
        <f ca="1">IFERROR(IF(AND(MOD(MONTH(G$1)+12-MONTH('Periodische Zahlungen'!$I34),'Periodische Zahlungen'!$H34)=0,G$1&gt;='Periodische Zahlungen'!$I34,G$1&lt;='Periodische Zahlungen'!$F34),'Periodische Zahlungen'!$D34,0),"")</f>
        <v/>
      </c>
      <c r="H38" s="32" t="str">
        <f ca="1">IFERROR(IF(AND(MOD(MONTH(H$1)+12-MONTH('Periodische Zahlungen'!$I34),'Periodische Zahlungen'!$H34)=0,H$1&gt;='Periodische Zahlungen'!$I34,H$1&lt;='Periodische Zahlungen'!$F34),'Periodische Zahlungen'!$D34,0),"")</f>
        <v/>
      </c>
      <c r="I38" s="32" t="str">
        <f ca="1">IFERROR(IF(AND(MOD(MONTH(I$1)+12-MONTH('Periodische Zahlungen'!$I34),'Periodische Zahlungen'!$H34)=0,I$1&gt;='Periodische Zahlungen'!$I34,I$1&lt;='Periodische Zahlungen'!$F34),'Periodische Zahlungen'!$D34,0),"")</f>
        <v/>
      </c>
      <c r="J38" s="32" t="str">
        <f ca="1">IFERROR(IF(AND(MOD(MONTH(J$1)+12-MONTH('Periodische Zahlungen'!$I34),'Periodische Zahlungen'!$H34)=0,J$1&gt;='Periodische Zahlungen'!$I34,J$1&lt;='Periodische Zahlungen'!$F34),'Periodische Zahlungen'!$D34,0),"")</f>
        <v/>
      </c>
      <c r="K38" s="32" t="str">
        <f ca="1">IFERROR(IF(AND(MOD(MONTH(K$1)+12-MONTH('Periodische Zahlungen'!$I34),'Periodische Zahlungen'!$H34)=0,K$1&gt;='Periodische Zahlungen'!$I34,K$1&lt;='Periodische Zahlungen'!$F34),'Periodische Zahlungen'!$D34,0),"")</f>
        <v/>
      </c>
      <c r="L38" s="32" t="str">
        <f ca="1">IFERROR(IF(AND(MOD(MONTH(L$1)+12-MONTH('Periodische Zahlungen'!$I34),'Periodische Zahlungen'!$H34)=0,L$1&gt;='Periodische Zahlungen'!$I34,L$1&lt;='Periodische Zahlungen'!$F34),'Periodische Zahlungen'!$D34,0),"")</f>
        <v/>
      </c>
      <c r="M38" s="32" t="str">
        <f ca="1">IFERROR(IF(AND(MOD(MONTH(M$1)+12-MONTH('Periodische Zahlungen'!$I34),'Periodische Zahlungen'!$H34)=0,M$1&gt;='Periodische Zahlungen'!$I34,M$1&lt;='Periodische Zahlungen'!$F34),'Periodische Zahlungen'!$D34,0),"")</f>
        <v/>
      </c>
      <c r="N38" s="32" t="str">
        <f ca="1">IFERROR(IF(AND(MOD(MONTH(N$1)+12-MONTH('Periodische Zahlungen'!$I34),'Periodische Zahlungen'!$H34)=0,N$1&gt;='Periodische Zahlungen'!$I34,N$1&lt;='Periodische Zahlungen'!$F34),'Periodische Zahlungen'!$D34,0),"")</f>
        <v/>
      </c>
      <c r="O38" s="32" t="str">
        <f ca="1">IFERROR(IF(AND(MOD(MONTH(O$1)+12-MONTH('Periodische Zahlungen'!$I34),'Periodische Zahlungen'!$H34)=0,O$1&gt;='Periodische Zahlungen'!$I34,O$1&lt;='Periodische Zahlungen'!$F34),'Periodische Zahlungen'!$D34,0),"")</f>
        <v/>
      </c>
      <c r="P38" s="32" t="str">
        <f ca="1">IFERROR(IF(AND(MOD(MONTH(P$1)+12-MONTH('Periodische Zahlungen'!$I34),'Periodische Zahlungen'!$H34)=0,P$1&gt;='Periodische Zahlungen'!$I34,P$1&lt;='Periodische Zahlungen'!$F34),'Periodische Zahlungen'!$D34,0),"")</f>
        <v/>
      </c>
      <c r="Q38" s="32" t="str">
        <f ca="1">IFERROR(IF(AND(MOD(MONTH(Q$1)+12-MONTH('Periodische Zahlungen'!$I34),'Periodische Zahlungen'!$H34)=0,Q$1&gt;='Periodische Zahlungen'!$I34,Q$1&lt;='Periodische Zahlungen'!$F34),'Periodische Zahlungen'!$D34,0),"")</f>
        <v/>
      </c>
      <c r="R38" s="32" t="str">
        <f ca="1">IFERROR(IF(AND(MOD(MONTH(R$1)+12-MONTH('Periodische Zahlungen'!$I34),'Periodische Zahlungen'!$H34)=0,R$1&gt;='Periodische Zahlungen'!$I34,R$1&lt;='Periodische Zahlungen'!$F34),'Periodische Zahlungen'!$D34,0),"")</f>
        <v/>
      </c>
      <c r="S38" s="32" t="str">
        <f ca="1">IFERROR(IF(AND(MOD(MONTH(S$1)+12-MONTH('Periodische Zahlungen'!$I34),'Periodische Zahlungen'!$H34)=0,S$1&gt;='Periodische Zahlungen'!$I34,S$1&lt;='Periodische Zahlungen'!$F34),'Periodische Zahlungen'!$D34,0),"")</f>
        <v/>
      </c>
      <c r="T38" s="32" t="str">
        <f ca="1">IFERROR(IF(AND(MOD(MONTH(T$1)+12-MONTH('Periodische Zahlungen'!$I34),'Periodische Zahlungen'!$H34)=0,T$1&gt;='Periodische Zahlungen'!$I34,T$1&lt;='Periodische Zahlungen'!$F34),'Periodische Zahlungen'!$D34,0),"")</f>
        <v/>
      </c>
      <c r="U38" s="32" t="str">
        <f ca="1">IFERROR(IF(AND(MOD(MONTH(U$1)+12-MONTH('Periodische Zahlungen'!$I34),'Periodische Zahlungen'!$H34)=0,U$1&gt;='Periodische Zahlungen'!$I34,U$1&lt;='Periodische Zahlungen'!$F34),'Periodische Zahlungen'!$D34,0),"")</f>
        <v/>
      </c>
      <c r="V38" s="32" t="str">
        <f ca="1">IFERROR(IF(AND(MOD(MONTH(V$1)+12-MONTH('Periodische Zahlungen'!$I34),'Periodische Zahlungen'!$H34)=0,V$1&gt;='Periodische Zahlungen'!$I34,V$1&lt;='Periodische Zahlungen'!$F34),'Periodische Zahlungen'!$D34,0),"")</f>
        <v/>
      </c>
      <c r="W38" s="32" t="str">
        <f ca="1">IFERROR(IF(AND(MOD(MONTH(W$1)+12-MONTH('Periodische Zahlungen'!$I34),'Periodische Zahlungen'!$H34)=0,W$1&gt;='Periodische Zahlungen'!$I34,W$1&lt;='Periodische Zahlungen'!$F34),'Periodische Zahlungen'!$D34,0),"")</f>
        <v/>
      </c>
      <c r="X38" s="32" t="str">
        <f ca="1">IFERROR(IF(AND(MOD(MONTH(X$1)+12-MONTH('Periodische Zahlungen'!$I34),'Periodische Zahlungen'!$H34)=0,X$1&gt;='Periodische Zahlungen'!$I34,X$1&lt;='Periodische Zahlungen'!$F34),'Periodische Zahlungen'!$D34,0),"")</f>
        <v/>
      </c>
      <c r="Y38" s="32" t="str">
        <f ca="1">IFERROR(IF(AND(MOD(MONTH(Y$1)+12-MONTH('Periodische Zahlungen'!$I34),'Periodische Zahlungen'!$H34)=0,Y$1&gt;='Periodische Zahlungen'!$I34,Y$1&lt;='Periodische Zahlungen'!$F34),'Periodische Zahlungen'!$D34,0),"")</f>
        <v/>
      </c>
      <c r="Z38" s="27">
        <f t="shared" ca="1" si="3"/>
        <v>0</v>
      </c>
      <c r="AA38" s="27">
        <f t="shared" ref="AA38:AA65" ca="1" si="5">Z38/COUNT(B$1:Y$1)</f>
        <v>0</v>
      </c>
    </row>
    <row r="39" spans="1:27">
      <c r="A39" s="31" t="str">
        <f>IF('Periodische Zahlungen'!A35&lt;&gt;"",'Periodische Zahlungen'!A35&amp;" ("&amp;'Periodische Zahlungen'!C35&amp;" "&amp;TEXT('Periodische Zahlungen'!D35,"0.00")&amp;" ab "&amp;TEXT('Periodische Zahlungen'!E35,"MMM/JJJJ")&amp;")","")</f>
        <v/>
      </c>
      <c r="B39" s="32" t="str">
        <f ca="1">IFERROR(IF(AND(MOD(MONTH(B$1)+12-MONTH('Periodische Zahlungen'!$I35),'Periodische Zahlungen'!$H35)=0,B$1&gt;='Periodische Zahlungen'!$I35,B$1&lt;='Periodische Zahlungen'!$F35),'Periodische Zahlungen'!$D35,0),"")</f>
        <v/>
      </c>
      <c r="C39" s="32" t="str">
        <f ca="1">IFERROR(IF(AND(MOD(MONTH(C$1)+12-MONTH('Periodische Zahlungen'!$I35),'Periodische Zahlungen'!$H35)=0,C$1&gt;='Periodische Zahlungen'!$I35,C$1&lt;='Periodische Zahlungen'!$F35),'Periodische Zahlungen'!$D35,0),"")</f>
        <v/>
      </c>
      <c r="D39" s="32" t="str">
        <f ca="1">IFERROR(IF(AND(MOD(MONTH(D$1)+12-MONTH('Periodische Zahlungen'!$I35),'Periodische Zahlungen'!$H35)=0,D$1&gt;='Periodische Zahlungen'!$I35,D$1&lt;='Periodische Zahlungen'!$F35),'Periodische Zahlungen'!$D35,0),"")</f>
        <v/>
      </c>
      <c r="E39" s="32" t="str">
        <f ca="1">IFERROR(IF(AND(MOD(MONTH(E$1)+12-MONTH('Periodische Zahlungen'!$I35),'Periodische Zahlungen'!$H35)=0,E$1&gt;='Periodische Zahlungen'!$I35,E$1&lt;='Periodische Zahlungen'!$F35),'Periodische Zahlungen'!$D35,0),"")</f>
        <v/>
      </c>
      <c r="F39" s="32" t="str">
        <f ca="1">IFERROR(IF(AND(MOD(MONTH(F$1)+12-MONTH('Periodische Zahlungen'!$I35),'Periodische Zahlungen'!$H35)=0,F$1&gt;='Periodische Zahlungen'!$I35,F$1&lt;='Periodische Zahlungen'!$F35),'Periodische Zahlungen'!$D35,0),"")</f>
        <v/>
      </c>
      <c r="G39" s="32" t="str">
        <f ca="1">IFERROR(IF(AND(MOD(MONTH(G$1)+12-MONTH('Periodische Zahlungen'!$I35),'Periodische Zahlungen'!$H35)=0,G$1&gt;='Periodische Zahlungen'!$I35,G$1&lt;='Periodische Zahlungen'!$F35),'Periodische Zahlungen'!$D35,0),"")</f>
        <v/>
      </c>
      <c r="H39" s="32" t="str">
        <f ca="1">IFERROR(IF(AND(MOD(MONTH(H$1)+12-MONTH('Periodische Zahlungen'!$I35),'Periodische Zahlungen'!$H35)=0,H$1&gt;='Periodische Zahlungen'!$I35,H$1&lt;='Periodische Zahlungen'!$F35),'Periodische Zahlungen'!$D35,0),"")</f>
        <v/>
      </c>
      <c r="I39" s="32" t="str">
        <f ca="1">IFERROR(IF(AND(MOD(MONTH(I$1)+12-MONTH('Periodische Zahlungen'!$I35),'Periodische Zahlungen'!$H35)=0,I$1&gt;='Periodische Zahlungen'!$I35,I$1&lt;='Periodische Zahlungen'!$F35),'Periodische Zahlungen'!$D35,0),"")</f>
        <v/>
      </c>
      <c r="J39" s="32" t="str">
        <f ca="1">IFERROR(IF(AND(MOD(MONTH(J$1)+12-MONTH('Periodische Zahlungen'!$I35),'Periodische Zahlungen'!$H35)=0,J$1&gt;='Periodische Zahlungen'!$I35,J$1&lt;='Periodische Zahlungen'!$F35),'Periodische Zahlungen'!$D35,0),"")</f>
        <v/>
      </c>
      <c r="K39" s="32" t="str">
        <f ca="1">IFERROR(IF(AND(MOD(MONTH(K$1)+12-MONTH('Periodische Zahlungen'!$I35),'Periodische Zahlungen'!$H35)=0,K$1&gt;='Periodische Zahlungen'!$I35,K$1&lt;='Periodische Zahlungen'!$F35),'Periodische Zahlungen'!$D35,0),"")</f>
        <v/>
      </c>
      <c r="L39" s="32" t="str">
        <f ca="1">IFERROR(IF(AND(MOD(MONTH(L$1)+12-MONTH('Periodische Zahlungen'!$I35),'Periodische Zahlungen'!$H35)=0,L$1&gt;='Periodische Zahlungen'!$I35,L$1&lt;='Periodische Zahlungen'!$F35),'Periodische Zahlungen'!$D35,0),"")</f>
        <v/>
      </c>
      <c r="M39" s="32" t="str">
        <f ca="1">IFERROR(IF(AND(MOD(MONTH(M$1)+12-MONTH('Periodische Zahlungen'!$I35),'Periodische Zahlungen'!$H35)=0,M$1&gt;='Periodische Zahlungen'!$I35,M$1&lt;='Periodische Zahlungen'!$F35),'Periodische Zahlungen'!$D35,0),"")</f>
        <v/>
      </c>
      <c r="N39" s="32" t="str">
        <f ca="1">IFERROR(IF(AND(MOD(MONTH(N$1)+12-MONTH('Periodische Zahlungen'!$I35),'Periodische Zahlungen'!$H35)=0,N$1&gt;='Periodische Zahlungen'!$I35,N$1&lt;='Periodische Zahlungen'!$F35),'Periodische Zahlungen'!$D35,0),"")</f>
        <v/>
      </c>
      <c r="O39" s="32" t="str">
        <f ca="1">IFERROR(IF(AND(MOD(MONTH(O$1)+12-MONTH('Periodische Zahlungen'!$I35),'Periodische Zahlungen'!$H35)=0,O$1&gt;='Periodische Zahlungen'!$I35,O$1&lt;='Periodische Zahlungen'!$F35),'Periodische Zahlungen'!$D35,0),"")</f>
        <v/>
      </c>
      <c r="P39" s="32" t="str">
        <f ca="1">IFERROR(IF(AND(MOD(MONTH(P$1)+12-MONTH('Periodische Zahlungen'!$I35),'Periodische Zahlungen'!$H35)=0,P$1&gt;='Periodische Zahlungen'!$I35,P$1&lt;='Periodische Zahlungen'!$F35),'Periodische Zahlungen'!$D35,0),"")</f>
        <v/>
      </c>
      <c r="Q39" s="32" t="str">
        <f ca="1">IFERROR(IF(AND(MOD(MONTH(Q$1)+12-MONTH('Periodische Zahlungen'!$I35),'Periodische Zahlungen'!$H35)=0,Q$1&gt;='Periodische Zahlungen'!$I35,Q$1&lt;='Periodische Zahlungen'!$F35),'Periodische Zahlungen'!$D35,0),"")</f>
        <v/>
      </c>
      <c r="R39" s="32" t="str">
        <f ca="1">IFERROR(IF(AND(MOD(MONTH(R$1)+12-MONTH('Periodische Zahlungen'!$I35),'Periodische Zahlungen'!$H35)=0,R$1&gt;='Periodische Zahlungen'!$I35,R$1&lt;='Periodische Zahlungen'!$F35),'Periodische Zahlungen'!$D35,0),"")</f>
        <v/>
      </c>
      <c r="S39" s="32" t="str">
        <f ca="1">IFERROR(IF(AND(MOD(MONTH(S$1)+12-MONTH('Periodische Zahlungen'!$I35),'Periodische Zahlungen'!$H35)=0,S$1&gt;='Periodische Zahlungen'!$I35,S$1&lt;='Periodische Zahlungen'!$F35),'Periodische Zahlungen'!$D35,0),"")</f>
        <v/>
      </c>
      <c r="T39" s="32" t="str">
        <f ca="1">IFERROR(IF(AND(MOD(MONTH(T$1)+12-MONTH('Periodische Zahlungen'!$I35),'Periodische Zahlungen'!$H35)=0,T$1&gt;='Periodische Zahlungen'!$I35,T$1&lt;='Periodische Zahlungen'!$F35),'Periodische Zahlungen'!$D35,0),"")</f>
        <v/>
      </c>
      <c r="U39" s="32" t="str">
        <f ca="1">IFERROR(IF(AND(MOD(MONTH(U$1)+12-MONTH('Periodische Zahlungen'!$I35),'Periodische Zahlungen'!$H35)=0,U$1&gt;='Periodische Zahlungen'!$I35,U$1&lt;='Periodische Zahlungen'!$F35),'Periodische Zahlungen'!$D35,0),"")</f>
        <v/>
      </c>
      <c r="V39" s="32" t="str">
        <f ca="1">IFERROR(IF(AND(MOD(MONTH(V$1)+12-MONTH('Periodische Zahlungen'!$I35),'Periodische Zahlungen'!$H35)=0,V$1&gt;='Periodische Zahlungen'!$I35,V$1&lt;='Periodische Zahlungen'!$F35),'Periodische Zahlungen'!$D35,0),"")</f>
        <v/>
      </c>
      <c r="W39" s="32" t="str">
        <f ca="1">IFERROR(IF(AND(MOD(MONTH(W$1)+12-MONTH('Periodische Zahlungen'!$I35),'Periodische Zahlungen'!$H35)=0,W$1&gt;='Periodische Zahlungen'!$I35,W$1&lt;='Periodische Zahlungen'!$F35),'Periodische Zahlungen'!$D35,0),"")</f>
        <v/>
      </c>
      <c r="X39" s="32" t="str">
        <f ca="1">IFERROR(IF(AND(MOD(MONTH(X$1)+12-MONTH('Periodische Zahlungen'!$I35),'Periodische Zahlungen'!$H35)=0,X$1&gt;='Periodische Zahlungen'!$I35,X$1&lt;='Periodische Zahlungen'!$F35),'Periodische Zahlungen'!$D35,0),"")</f>
        <v/>
      </c>
      <c r="Y39" s="32" t="str">
        <f ca="1">IFERROR(IF(AND(MOD(MONTH(Y$1)+12-MONTH('Periodische Zahlungen'!$I35),'Periodische Zahlungen'!$H35)=0,Y$1&gt;='Periodische Zahlungen'!$I35,Y$1&lt;='Periodische Zahlungen'!$F35),'Periodische Zahlungen'!$D35,0),"")</f>
        <v/>
      </c>
      <c r="Z39" s="27">
        <f t="shared" ca="1" si="3"/>
        <v>0</v>
      </c>
      <c r="AA39" s="27">
        <f t="shared" ca="1" si="5"/>
        <v>0</v>
      </c>
    </row>
    <row r="40" spans="1:27">
      <c r="A40" s="31" t="str">
        <f>IF('Periodische Zahlungen'!A36&lt;&gt;"",'Periodische Zahlungen'!A36&amp;" ("&amp;'Periodische Zahlungen'!C36&amp;" "&amp;TEXT('Periodische Zahlungen'!D36,"0.00")&amp;" ab "&amp;TEXT('Periodische Zahlungen'!E36,"MMM/JJJJ")&amp;")","")</f>
        <v/>
      </c>
      <c r="B40" s="32" t="str">
        <f ca="1">IFERROR(IF(AND(MOD(MONTH(B$1)+12-MONTH('Periodische Zahlungen'!$I36),'Periodische Zahlungen'!$H36)=0,B$1&gt;='Periodische Zahlungen'!$I36,B$1&lt;='Periodische Zahlungen'!$F36),'Periodische Zahlungen'!$D36,0),"")</f>
        <v/>
      </c>
      <c r="C40" s="32" t="str">
        <f ca="1">IFERROR(IF(AND(MOD(MONTH(C$1)+12-MONTH('Periodische Zahlungen'!$I36),'Periodische Zahlungen'!$H36)=0,C$1&gt;='Periodische Zahlungen'!$I36,C$1&lt;='Periodische Zahlungen'!$F36),'Periodische Zahlungen'!$D36,0),"")</f>
        <v/>
      </c>
      <c r="D40" s="32" t="str">
        <f ca="1">IFERROR(IF(AND(MOD(MONTH(D$1)+12-MONTH('Periodische Zahlungen'!$I36),'Periodische Zahlungen'!$H36)=0,D$1&gt;='Periodische Zahlungen'!$I36,D$1&lt;='Periodische Zahlungen'!$F36),'Periodische Zahlungen'!$D36,0),"")</f>
        <v/>
      </c>
      <c r="E40" s="32" t="str">
        <f ca="1">IFERROR(IF(AND(MOD(MONTH(E$1)+12-MONTH('Periodische Zahlungen'!$I36),'Periodische Zahlungen'!$H36)=0,E$1&gt;='Periodische Zahlungen'!$I36,E$1&lt;='Periodische Zahlungen'!$F36),'Periodische Zahlungen'!$D36,0),"")</f>
        <v/>
      </c>
      <c r="F40" s="32" t="str">
        <f ca="1">IFERROR(IF(AND(MOD(MONTH(F$1)+12-MONTH('Periodische Zahlungen'!$I36),'Periodische Zahlungen'!$H36)=0,F$1&gt;='Periodische Zahlungen'!$I36,F$1&lt;='Periodische Zahlungen'!$F36),'Periodische Zahlungen'!$D36,0),"")</f>
        <v/>
      </c>
      <c r="G40" s="32" t="str">
        <f ca="1">IFERROR(IF(AND(MOD(MONTH(G$1)+12-MONTH('Periodische Zahlungen'!$I36),'Periodische Zahlungen'!$H36)=0,G$1&gt;='Periodische Zahlungen'!$I36,G$1&lt;='Periodische Zahlungen'!$F36),'Periodische Zahlungen'!$D36,0),"")</f>
        <v/>
      </c>
      <c r="H40" s="32" t="str">
        <f ca="1">IFERROR(IF(AND(MOD(MONTH(H$1)+12-MONTH('Periodische Zahlungen'!$I36),'Periodische Zahlungen'!$H36)=0,H$1&gt;='Periodische Zahlungen'!$I36,H$1&lt;='Periodische Zahlungen'!$F36),'Periodische Zahlungen'!$D36,0),"")</f>
        <v/>
      </c>
      <c r="I40" s="32" t="str">
        <f ca="1">IFERROR(IF(AND(MOD(MONTH(I$1)+12-MONTH('Periodische Zahlungen'!$I36),'Periodische Zahlungen'!$H36)=0,I$1&gt;='Periodische Zahlungen'!$I36,I$1&lt;='Periodische Zahlungen'!$F36),'Periodische Zahlungen'!$D36,0),"")</f>
        <v/>
      </c>
      <c r="J40" s="32" t="str">
        <f ca="1">IFERROR(IF(AND(MOD(MONTH(J$1)+12-MONTH('Periodische Zahlungen'!$I36),'Periodische Zahlungen'!$H36)=0,J$1&gt;='Periodische Zahlungen'!$I36,J$1&lt;='Periodische Zahlungen'!$F36),'Periodische Zahlungen'!$D36,0),"")</f>
        <v/>
      </c>
      <c r="K40" s="32" t="str">
        <f ca="1">IFERROR(IF(AND(MOD(MONTH(K$1)+12-MONTH('Periodische Zahlungen'!$I36),'Periodische Zahlungen'!$H36)=0,K$1&gt;='Periodische Zahlungen'!$I36,K$1&lt;='Periodische Zahlungen'!$F36),'Periodische Zahlungen'!$D36,0),"")</f>
        <v/>
      </c>
      <c r="L40" s="32" t="str">
        <f ca="1">IFERROR(IF(AND(MOD(MONTH(L$1)+12-MONTH('Periodische Zahlungen'!$I36),'Periodische Zahlungen'!$H36)=0,L$1&gt;='Periodische Zahlungen'!$I36,L$1&lt;='Periodische Zahlungen'!$F36),'Periodische Zahlungen'!$D36,0),"")</f>
        <v/>
      </c>
      <c r="M40" s="32" t="str">
        <f ca="1">IFERROR(IF(AND(MOD(MONTH(M$1)+12-MONTH('Periodische Zahlungen'!$I36),'Periodische Zahlungen'!$H36)=0,M$1&gt;='Periodische Zahlungen'!$I36,M$1&lt;='Periodische Zahlungen'!$F36),'Periodische Zahlungen'!$D36,0),"")</f>
        <v/>
      </c>
      <c r="N40" s="32" t="str">
        <f ca="1">IFERROR(IF(AND(MOD(MONTH(N$1)+12-MONTH('Periodische Zahlungen'!$I36),'Periodische Zahlungen'!$H36)=0,N$1&gt;='Periodische Zahlungen'!$I36,N$1&lt;='Periodische Zahlungen'!$F36),'Periodische Zahlungen'!$D36,0),"")</f>
        <v/>
      </c>
      <c r="O40" s="32" t="str">
        <f ca="1">IFERROR(IF(AND(MOD(MONTH(O$1)+12-MONTH('Periodische Zahlungen'!$I36),'Periodische Zahlungen'!$H36)=0,O$1&gt;='Periodische Zahlungen'!$I36,O$1&lt;='Periodische Zahlungen'!$F36),'Periodische Zahlungen'!$D36,0),"")</f>
        <v/>
      </c>
      <c r="P40" s="32" t="str">
        <f ca="1">IFERROR(IF(AND(MOD(MONTH(P$1)+12-MONTH('Periodische Zahlungen'!$I36),'Periodische Zahlungen'!$H36)=0,P$1&gt;='Periodische Zahlungen'!$I36,P$1&lt;='Periodische Zahlungen'!$F36),'Periodische Zahlungen'!$D36,0),"")</f>
        <v/>
      </c>
      <c r="Q40" s="32" t="str">
        <f ca="1">IFERROR(IF(AND(MOD(MONTH(Q$1)+12-MONTH('Periodische Zahlungen'!$I36),'Periodische Zahlungen'!$H36)=0,Q$1&gt;='Periodische Zahlungen'!$I36,Q$1&lt;='Periodische Zahlungen'!$F36),'Periodische Zahlungen'!$D36,0),"")</f>
        <v/>
      </c>
      <c r="R40" s="32" t="str">
        <f ca="1">IFERROR(IF(AND(MOD(MONTH(R$1)+12-MONTH('Periodische Zahlungen'!$I36),'Periodische Zahlungen'!$H36)=0,R$1&gt;='Periodische Zahlungen'!$I36,R$1&lt;='Periodische Zahlungen'!$F36),'Periodische Zahlungen'!$D36,0),"")</f>
        <v/>
      </c>
      <c r="S40" s="32" t="str">
        <f ca="1">IFERROR(IF(AND(MOD(MONTH(S$1)+12-MONTH('Periodische Zahlungen'!$I36),'Periodische Zahlungen'!$H36)=0,S$1&gt;='Periodische Zahlungen'!$I36,S$1&lt;='Periodische Zahlungen'!$F36),'Periodische Zahlungen'!$D36,0),"")</f>
        <v/>
      </c>
      <c r="T40" s="32" t="str">
        <f ca="1">IFERROR(IF(AND(MOD(MONTH(T$1)+12-MONTH('Periodische Zahlungen'!$I36),'Periodische Zahlungen'!$H36)=0,T$1&gt;='Periodische Zahlungen'!$I36,T$1&lt;='Periodische Zahlungen'!$F36),'Periodische Zahlungen'!$D36,0),"")</f>
        <v/>
      </c>
      <c r="U40" s="32" t="str">
        <f ca="1">IFERROR(IF(AND(MOD(MONTH(U$1)+12-MONTH('Periodische Zahlungen'!$I36),'Periodische Zahlungen'!$H36)=0,U$1&gt;='Periodische Zahlungen'!$I36,U$1&lt;='Periodische Zahlungen'!$F36),'Periodische Zahlungen'!$D36,0),"")</f>
        <v/>
      </c>
      <c r="V40" s="32" t="str">
        <f ca="1">IFERROR(IF(AND(MOD(MONTH(V$1)+12-MONTH('Periodische Zahlungen'!$I36),'Periodische Zahlungen'!$H36)=0,V$1&gt;='Periodische Zahlungen'!$I36,V$1&lt;='Periodische Zahlungen'!$F36),'Periodische Zahlungen'!$D36,0),"")</f>
        <v/>
      </c>
      <c r="W40" s="32" t="str">
        <f ca="1">IFERROR(IF(AND(MOD(MONTH(W$1)+12-MONTH('Periodische Zahlungen'!$I36),'Periodische Zahlungen'!$H36)=0,W$1&gt;='Periodische Zahlungen'!$I36,W$1&lt;='Periodische Zahlungen'!$F36),'Periodische Zahlungen'!$D36,0),"")</f>
        <v/>
      </c>
      <c r="X40" s="32" t="str">
        <f ca="1">IFERROR(IF(AND(MOD(MONTH(X$1)+12-MONTH('Periodische Zahlungen'!$I36),'Periodische Zahlungen'!$H36)=0,X$1&gt;='Periodische Zahlungen'!$I36,X$1&lt;='Periodische Zahlungen'!$F36),'Periodische Zahlungen'!$D36,0),"")</f>
        <v/>
      </c>
      <c r="Y40" s="32" t="str">
        <f ca="1">IFERROR(IF(AND(MOD(MONTH(Y$1)+12-MONTH('Periodische Zahlungen'!$I36),'Periodische Zahlungen'!$H36)=0,Y$1&gt;='Periodische Zahlungen'!$I36,Y$1&lt;='Periodische Zahlungen'!$F36),'Periodische Zahlungen'!$D36,0),"")</f>
        <v/>
      </c>
      <c r="Z40" s="27">
        <f t="shared" ca="1" si="3"/>
        <v>0</v>
      </c>
      <c r="AA40" s="27">
        <f t="shared" ca="1" si="5"/>
        <v>0</v>
      </c>
    </row>
    <row r="41" spans="1:27">
      <c r="A41" s="31" t="str">
        <f>IF('Periodische Zahlungen'!A37&lt;&gt;"",'Periodische Zahlungen'!A37&amp;" ("&amp;'Periodische Zahlungen'!C37&amp;" "&amp;TEXT('Periodische Zahlungen'!D37,"0.00")&amp;" ab "&amp;TEXT('Periodische Zahlungen'!E37,"MMM/JJJJ")&amp;")","")</f>
        <v/>
      </c>
      <c r="B41" s="32" t="str">
        <f ca="1">IFERROR(IF(AND(MOD(MONTH(B$1)+12-MONTH('Periodische Zahlungen'!$I37),'Periodische Zahlungen'!$H37)=0,B$1&gt;='Periodische Zahlungen'!$I37,B$1&lt;='Periodische Zahlungen'!$F37),'Periodische Zahlungen'!$D37,0),"")</f>
        <v/>
      </c>
      <c r="C41" s="32" t="str">
        <f ca="1">IFERROR(IF(AND(MOD(MONTH(C$1)+12-MONTH('Periodische Zahlungen'!$I37),'Periodische Zahlungen'!$H37)=0,C$1&gt;='Periodische Zahlungen'!$I37,C$1&lt;='Periodische Zahlungen'!$F37),'Periodische Zahlungen'!$D37,0),"")</f>
        <v/>
      </c>
      <c r="D41" s="32" t="str">
        <f ca="1">IFERROR(IF(AND(MOD(MONTH(D$1)+12-MONTH('Periodische Zahlungen'!$I37),'Periodische Zahlungen'!$H37)=0,D$1&gt;='Periodische Zahlungen'!$I37,D$1&lt;='Periodische Zahlungen'!$F37),'Periodische Zahlungen'!$D37,0),"")</f>
        <v/>
      </c>
      <c r="E41" s="32" t="str">
        <f ca="1">IFERROR(IF(AND(MOD(MONTH(E$1)+12-MONTH('Periodische Zahlungen'!$I37),'Periodische Zahlungen'!$H37)=0,E$1&gt;='Periodische Zahlungen'!$I37,E$1&lt;='Periodische Zahlungen'!$F37),'Periodische Zahlungen'!$D37,0),"")</f>
        <v/>
      </c>
      <c r="F41" s="32" t="str">
        <f ca="1">IFERROR(IF(AND(MOD(MONTH(F$1)+12-MONTH('Periodische Zahlungen'!$I37),'Periodische Zahlungen'!$H37)=0,F$1&gt;='Periodische Zahlungen'!$I37,F$1&lt;='Periodische Zahlungen'!$F37),'Periodische Zahlungen'!$D37,0),"")</f>
        <v/>
      </c>
      <c r="G41" s="32" t="str">
        <f ca="1">IFERROR(IF(AND(MOD(MONTH(G$1)+12-MONTH('Periodische Zahlungen'!$I37),'Periodische Zahlungen'!$H37)=0,G$1&gt;='Periodische Zahlungen'!$I37,G$1&lt;='Periodische Zahlungen'!$F37),'Periodische Zahlungen'!$D37,0),"")</f>
        <v/>
      </c>
      <c r="H41" s="32" t="str">
        <f ca="1">IFERROR(IF(AND(MOD(MONTH(H$1)+12-MONTH('Periodische Zahlungen'!$I37),'Periodische Zahlungen'!$H37)=0,H$1&gt;='Periodische Zahlungen'!$I37,H$1&lt;='Periodische Zahlungen'!$F37),'Periodische Zahlungen'!$D37,0),"")</f>
        <v/>
      </c>
      <c r="I41" s="32" t="str">
        <f ca="1">IFERROR(IF(AND(MOD(MONTH(I$1)+12-MONTH('Periodische Zahlungen'!$I37),'Periodische Zahlungen'!$H37)=0,I$1&gt;='Periodische Zahlungen'!$I37,I$1&lt;='Periodische Zahlungen'!$F37),'Periodische Zahlungen'!$D37,0),"")</f>
        <v/>
      </c>
      <c r="J41" s="32" t="str">
        <f ca="1">IFERROR(IF(AND(MOD(MONTH(J$1)+12-MONTH('Periodische Zahlungen'!$I37),'Periodische Zahlungen'!$H37)=0,J$1&gt;='Periodische Zahlungen'!$I37,J$1&lt;='Periodische Zahlungen'!$F37),'Periodische Zahlungen'!$D37,0),"")</f>
        <v/>
      </c>
      <c r="K41" s="32" t="str">
        <f ca="1">IFERROR(IF(AND(MOD(MONTH(K$1)+12-MONTH('Periodische Zahlungen'!$I37),'Periodische Zahlungen'!$H37)=0,K$1&gt;='Periodische Zahlungen'!$I37,K$1&lt;='Periodische Zahlungen'!$F37),'Periodische Zahlungen'!$D37,0),"")</f>
        <v/>
      </c>
      <c r="L41" s="32" t="str">
        <f ca="1">IFERROR(IF(AND(MOD(MONTH(L$1)+12-MONTH('Periodische Zahlungen'!$I37),'Periodische Zahlungen'!$H37)=0,L$1&gt;='Periodische Zahlungen'!$I37,L$1&lt;='Periodische Zahlungen'!$F37),'Periodische Zahlungen'!$D37,0),"")</f>
        <v/>
      </c>
      <c r="M41" s="32" t="str">
        <f ca="1">IFERROR(IF(AND(MOD(MONTH(M$1)+12-MONTH('Periodische Zahlungen'!$I37),'Periodische Zahlungen'!$H37)=0,M$1&gt;='Periodische Zahlungen'!$I37,M$1&lt;='Periodische Zahlungen'!$F37),'Periodische Zahlungen'!$D37,0),"")</f>
        <v/>
      </c>
      <c r="N41" s="32" t="str">
        <f ca="1">IFERROR(IF(AND(MOD(MONTH(N$1)+12-MONTH('Periodische Zahlungen'!$I37),'Periodische Zahlungen'!$H37)=0,N$1&gt;='Periodische Zahlungen'!$I37,N$1&lt;='Periodische Zahlungen'!$F37),'Periodische Zahlungen'!$D37,0),"")</f>
        <v/>
      </c>
      <c r="O41" s="32" t="str">
        <f ca="1">IFERROR(IF(AND(MOD(MONTH(O$1)+12-MONTH('Periodische Zahlungen'!$I37),'Periodische Zahlungen'!$H37)=0,O$1&gt;='Periodische Zahlungen'!$I37,O$1&lt;='Periodische Zahlungen'!$F37),'Periodische Zahlungen'!$D37,0),"")</f>
        <v/>
      </c>
      <c r="P41" s="32" t="str">
        <f ca="1">IFERROR(IF(AND(MOD(MONTH(P$1)+12-MONTH('Periodische Zahlungen'!$I37),'Periodische Zahlungen'!$H37)=0,P$1&gt;='Periodische Zahlungen'!$I37,P$1&lt;='Periodische Zahlungen'!$F37),'Periodische Zahlungen'!$D37,0),"")</f>
        <v/>
      </c>
      <c r="Q41" s="32" t="str">
        <f ca="1">IFERROR(IF(AND(MOD(MONTH(Q$1)+12-MONTH('Periodische Zahlungen'!$I37),'Periodische Zahlungen'!$H37)=0,Q$1&gt;='Periodische Zahlungen'!$I37,Q$1&lt;='Periodische Zahlungen'!$F37),'Periodische Zahlungen'!$D37,0),"")</f>
        <v/>
      </c>
      <c r="R41" s="32" t="str">
        <f ca="1">IFERROR(IF(AND(MOD(MONTH(R$1)+12-MONTH('Periodische Zahlungen'!$I37),'Periodische Zahlungen'!$H37)=0,R$1&gt;='Periodische Zahlungen'!$I37,R$1&lt;='Periodische Zahlungen'!$F37),'Periodische Zahlungen'!$D37,0),"")</f>
        <v/>
      </c>
      <c r="S41" s="32" t="str">
        <f ca="1">IFERROR(IF(AND(MOD(MONTH(S$1)+12-MONTH('Periodische Zahlungen'!$I37),'Periodische Zahlungen'!$H37)=0,S$1&gt;='Periodische Zahlungen'!$I37,S$1&lt;='Periodische Zahlungen'!$F37),'Periodische Zahlungen'!$D37,0),"")</f>
        <v/>
      </c>
      <c r="T41" s="32" t="str">
        <f ca="1">IFERROR(IF(AND(MOD(MONTH(T$1)+12-MONTH('Periodische Zahlungen'!$I37),'Periodische Zahlungen'!$H37)=0,T$1&gt;='Periodische Zahlungen'!$I37,T$1&lt;='Periodische Zahlungen'!$F37),'Periodische Zahlungen'!$D37,0),"")</f>
        <v/>
      </c>
      <c r="U41" s="32" t="str">
        <f ca="1">IFERROR(IF(AND(MOD(MONTH(U$1)+12-MONTH('Periodische Zahlungen'!$I37),'Periodische Zahlungen'!$H37)=0,U$1&gt;='Periodische Zahlungen'!$I37,U$1&lt;='Periodische Zahlungen'!$F37),'Periodische Zahlungen'!$D37,0),"")</f>
        <v/>
      </c>
      <c r="V41" s="32" t="str">
        <f ca="1">IFERROR(IF(AND(MOD(MONTH(V$1)+12-MONTH('Periodische Zahlungen'!$I37),'Periodische Zahlungen'!$H37)=0,V$1&gt;='Periodische Zahlungen'!$I37,V$1&lt;='Periodische Zahlungen'!$F37),'Periodische Zahlungen'!$D37,0),"")</f>
        <v/>
      </c>
      <c r="W41" s="32" t="str">
        <f ca="1">IFERROR(IF(AND(MOD(MONTH(W$1)+12-MONTH('Periodische Zahlungen'!$I37),'Periodische Zahlungen'!$H37)=0,W$1&gt;='Periodische Zahlungen'!$I37,W$1&lt;='Periodische Zahlungen'!$F37),'Periodische Zahlungen'!$D37,0),"")</f>
        <v/>
      </c>
      <c r="X41" s="32" t="str">
        <f ca="1">IFERROR(IF(AND(MOD(MONTH(X$1)+12-MONTH('Periodische Zahlungen'!$I37),'Periodische Zahlungen'!$H37)=0,X$1&gt;='Periodische Zahlungen'!$I37,X$1&lt;='Periodische Zahlungen'!$F37),'Periodische Zahlungen'!$D37,0),"")</f>
        <v/>
      </c>
      <c r="Y41" s="32" t="str">
        <f ca="1">IFERROR(IF(AND(MOD(MONTH(Y$1)+12-MONTH('Periodische Zahlungen'!$I37),'Periodische Zahlungen'!$H37)=0,Y$1&gt;='Periodische Zahlungen'!$I37,Y$1&lt;='Periodische Zahlungen'!$F37),'Periodische Zahlungen'!$D37,0),"")</f>
        <v/>
      </c>
      <c r="Z41" s="27">
        <f t="shared" ca="1" si="3"/>
        <v>0</v>
      </c>
      <c r="AA41" s="27">
        <f t="shared" ca="1" si="5"/>
        <v>0</v>
      </c>
    </row>
    <row r="42" spans="1:27">
      <c r="A42" s="31" t="str">
        <f>IF('Periodische Zahlungen'!A38&lt;&gt;"",'Periodische Zahlungen'!A38&amp;" ("&amp;'Periodische Zahlungen'!C38&amp;" "&amp;TEXT('Periodische Zahlungen'!D38,"0.00")&amp;" ab "&amp;TEXT('Periodische Zahlungen'!E38,"MMM/JJJJ")&amp;")","")</f>
        <v/>
      </c>
      <c r="B42" s="32" t="str">
        <f ca="1">IFERROR(IF(AND(MOD(MONTH(B$1)+12-MONTH('Periodische Zahlungen'!$I38),'Periodische Zahlungen'!$H38)=0,B$1&gt;='Periodische Zahlungen'!$I38,B$1&lt;='Periodische Zahlungen'!$F38),'Periodische Zahlungen'!$D38,0),"")</f>
        <v/>
      </c>
      <c r="C42" s="32" t="str">
        <f ca="1">IFERROR(IF(AND(MOD(MONTH(C$1)+12-MONTH('Periodische Zahlungen'!$I38),'Periodische Zahlungen'!$H38)=0,C$1&gt;='Periodische Zahlungen'!$I38,C$1&lt;='Periodische Zahlungen'!$F38),'Periodische Zahlungen'!$D38,0),"")</f>
        <v/>
      </c>
      <c r="D42" s="32" t="str">
        <f ca="1">IFERROR(IF(AND(MOD(MONTH(D$1)+12-MONTH('Periodische Zahlungen'!$I38),'Periodische Zahlungen'!$H38)=0,D$1&gt;='Periodische Zahlungen'!$I38,D$1&lt;='Periodische Zahlungen'!$F38),'Periodische Zahlungen'!$D38,0),"")</f>
        <v/>
      </c>
      <c r="E42" s="32" t="str">
        <f ca="1">IFERROR(IF(AND(MOD(MONTH(E$1)+12-MONTH('Periodische Zahlungen'!$I38),'Periodische Zahlungen'!$H38)=0,E$1&gt;='Periodische Zahlungen'!$I38,E$1&lt;='Periodische Zahlungen'!$F38),'Periodische Zahlungen'!$D38,0),"")</f>
        <v/>
      </c>
      <c r="F42" s="32" t="str">
        <f ca="1">IFERROR(IF(AND(MOD(MONTH(F$1)+12-MONTH('Periodische Zahlungen'!$I38),'Periodische Zahlungen'!$H38)=0,F$1&gt;='Periodische Zahlungen'!$I38,F$1&lt;='Periodische Zahlungen'!$F38),'Periodische Zahlungen'!$D38,0),"")</f>
        <v/>
      </c>
      <c r="G42" s="32" t="str">
        <f ca="1">IFERROR(IF(AND(MOD(MONTH(G$1)+12-MONTH('Periodische Zahlungen'!$I38),'Periodische Zahlungen'!$H38)=0,G$1&gt;='Periodische Zahlungen'!$I38,G$1&lt;='Periodische Zahlungen'!$F38),'Periodische Zahlungen'!$D38,0),"")</f>
        <v/>
      </c>
      <c r="H42" s="32" t="str">
        <f ca="1">IFERROR(IF(AND(MOD(MONTH(H$1)+12-MONTH('Periodische Zahlungen'!$I38),'Periodische Zahlungen'!$H38)=0,H$1&gt;='Periodische Zahlungen'!$I38,H$1&lt;='Periodische Zahlungen'!$F38),'Periodische Zahlungen'!$D38,0),"")</f>
        <v/>
      </c>
      <c r="I42" s="32" t="str">
        <f ca="1">IFERROR(IF(AND(MOD(MONTH(I$1)+12-MONTH('Periodische Zahlungen'!$I38),'Periodische Zahlungen'!$H38)=0,I$1&gt;='Periodische Zahlungen'!$I38,I$1&lt;='Periodische Zahlungen'!$F38),'Periodische Zahlungen'!$D38,0),"")</f>
        <v/>
      </c>
      <c r="J42" s="32" t="str">
        <f ca="1">IFERROR(IF(AND(MOD(MONTH(J$1)+12-MONTH('Periodische Zahlungen'!$I38),'Periodische Zahlungen'!$H38)=0,J$1&gt;='Periodische Zahlungen'!$I38,J$1&lt;='Periodische Zahlungen'!$F38),'Periodische Zahlungen'!$D38,0),"")</f>
        <v/>
      </c>
      <c r="K42" s="32" t="str">
        <f ca="1">IFERROR(IF(AND(MOD(MONTH(K$1)+12-MONTH('Periodische Zahlungen'!$I38),'Periodische Zahlungen'!$H38)=0,K$1&gt;='Periodische Zahlungen'!$I38,K$1&lt;='Periodische Zahlungen'!$F38),'Periodische Zahlungen'!$D38,0),"")</f>
        <v/>
      </c>
      <c r="L42" s="32" t="str">
        <f ca="1">IFERROR(IF(AND(MOD(MONTH(L$1)+12-MONTH('Periodische Zahlungen'!$I38),'Periodische Zahlungen'!$H38)=0,L$1&gt;='Periodische Zahlungen'!$I38,L$1&lt;='Periodische Zahlungen'!$F38),'Periodische Zahlungen'!$D38,0),"")</f>
        <v/>
      </c>
      <c r="M42" s="32" t="str">
        <f ca="1">IFERROR(IF(AND(MOD(MONTH(M$1)+12-MONTH('Periodische Zahlungen'!$I38),'Periodische Zahlungen'!$H38)=0,M$1&gt;='Periodische Zahlungen'!$I38,M$1&lt;='Periodische Zahlungen'!$F38),'Periodische Zahlungen'!$D38,0),"")</f>
        <v/>
      </c>
      <c r="N42" s="32" t="str">
        <f ca="1">IFERROR(IF(AND(MOD(MONTH(N$1)+12-MONTH('Periodische Zahlungen'!$I38),'Periodische Zahlungen'!$H38)=0,N$1&gt;='Periodische Zahlungen'!$I38,N$1&lt;='Periodische Zahlungen'!$F38),'Periodische Zahlungen'!$D38,0),"")</f>
        <v/>
      </c>
      <c r="O42" s="32" t="str">
        <f ca="1">IFERROR(IF(AND(MOD(MONTH(O$1)+12-MONTH('Periodische Zahlungen'!$I38),'Periodische Zahlungen'!$H38)=0,O$1&gt;='Periodische Zahlungen'!$I38,O$1&lt;='Periodische Zahlungen'!$F38),'Periodische Zahlungen'!$D38,0),"")</f>
        <v/>
      </c>
      <c r="P42" s="32" t="str">
        <f ca="1">IFERROR(IF(AND(MOD(MONTH(P$1)+12-MONTH('Periodische Zahlungen'!$I38),'Periodische Zahlungen'!$H38)=0,P$1&gt;='Periodische Zahlungen'!$I38,P$1&lt;='Periodische Zahlungen'!$F38),'Periodische Zahlungen'!$D38,0),"")</f>
        <v/>
      </c>
      <c r="Q42" s="32" t="str">
        <f ca="1">IFERROR(IF(AND(MOD(MONTH(Q$1)+12-MONTH('Periodische Zahlungen'!$I38),'Periodische Zahlungen'!$H38)=0,Q$1&gt;='Periodische Zahlungen'!$I38,Q$1&lt;='Periodische Zahlungen'!$F38),'Periodische Zahlungen'!$D38,0),"")</f>
        <v/>
      </c>
      <c r="R42" s="32" t="str">
        <f ca="1">IFERROR(IF(AND(MOD(MONTH(R$1)+12-MONTH('Periodische Zahlungen'!$I38),'Periodische Zahlungen'!$H38)=0,R$1&gt;='Periodische Zahlungen'!$I38,R$1&lt;='Periodische Zahlungen'!$F38),'Periodische Zahlungen'!$D38,0),"")</f>
        <v/>
      </c>
      <c r="S42" s="32" t="str">
        <f ca="1">IFERROR(IF(AND(MOD(MONTH(S$1)+12-MONTH('Periodische Zahlungen'!$I38),'Periodische Zahlungen'!$H38)=0,S$1&gt;='Periodische Zahlungen'!$I38,S$1&lt;='Periodische Zahlungen'!$F38),'Periodische Zahlungen'!$D38,0),"")</f>
        <v/>
      </c>
      <c r="T42" s="32" t="str">
        <f ca="1">IFERROR(IF(AND(MOD(MONTH(T$1)+12-MONTH('Periodische Zahlungen'!$I38),'Periodische Zahlungen'!$H38)=0,T$1&gt;='Periodische Zahlungen'!$I38,T$1&lt;='Periodische Zahlungen'!$F38),'Periodische Zahlungen'!$D38,0),"")</f>
        <v/>
      </c>
      <c r="U42" s="32" t="str">
        <f ca="1">IFERROR(IF(AND(MOD(MONTH(U$1)+12-MONTH('Periodische Zahlungen'!$I38),'Periodische Zahlungen'!$H38)=0,U$1&gt;='Periodische Zahlungen'!$I38,U$1&lt;='Periodische Zahlungen'!$F38),'Periodische Zahlungen'!$D38,0),"")</f>
        <v/>
      </c>
      <c r="V42" s="32" t="str">
        <f ca="1">IFERROR(IF(AND(MOD(MONTH(V$1)+12-MONTH('Periodische Zahlungen'!$I38),'Periodische Zahlungen'!$H38)=0,V$1&gt;='Periodische Zahlungen'!$I38,V$1&lt;='Periodische Zahlungen'!$F38),'Periodische Zahlungen'!$D38,0),"")</f>
        <v/>
      </c>
      <c r="W42" s="32" t="str">
        <f ca="1">IFERROR(IF(AND(MOD(MONTH(W$1)+12-MONTH('Periodische Zahlungen'!$I38),'Periodische Zahlungen'!$H38)=0,W$1&gt;='Periodische Zahlungen'!$I38,W$1&lt;='Periodische Zahlungen'!$F38),'Periodische Zahlungen'!$D38,0),"")</f>
        <v/>
      </c>
      <c r="X42" s="32" t="str">
        <f ca="1">IFERROR(IF(AND(MOD(MONTH(X$1)+12-MONTH('Periodische Zahlungen'!$I38),'Periodische Zahlungen'!$H38)=0,X$1&gt;='Periodische Zahlungen'!$I38,X$1&lt;='Periodische Zahlungen'!$F38),'Periodische Zahlungen'!$D38,0),"")</f>
        <v/>
      </c>
      <c r="Y42" s="32" t="str">
        <f ca="1">IFERROR(IF(AND(MOD(MONTH(Y$1)+12-MONTH('Periodische Zahlungen'!$I38),'Periodische Zahlungen'!$H38)=0,Y$1&gt;='Periodische Zahlungen'!$I38,Y$1&lt;='Periodische Zahlungen'!$F38),'Periodische Zahlungen'!$D38,0),"")</f>
        <v/>
      </c>
      <c r="Z42" s="27">
        <f t="shared" ca="1" si="3"/>
        <v>0</v>
      </c>
      <c r="AA42" s="27">
        <f t="shared" ca="1" si="5"/>
        <v>0</v>
      </c>
    </row>
    <row r="43" spans="1:27">
      <c r="A43" s="31" t="str">
        <f>IF('Periodische Zahlungen'!A39&lt;&gt;"",'Periodische Zahlungen'!A39&amp;" ("&amp;'Periodische Zahlungen'!C39&amp;" "&amp;TEXT('Periodische Zahlungen'!D39,"0.00")&amp;" ab "&amp;TEXT('Periodische Zahlungen'!E39,"MMM/JJJJ")&amp;")","")</f>
        <v/>
      </c>
      <c r="B43" s="32" t="str">
        <f ca="1">IFERROR(IF(AND(MOD(MONTH(B$1)+12-MONTH('Periodische Zahlungen'!$I39),'Periodische Zahlungen'!$H39)=0,B$1&gt;='Periodische Zahlungen'!$I39,B$1&lt;='Periodische Zahlungen'!$F39),'Periodische Zahlungen'!$D39,0),"")</f>
        <v/>
      </c>
      <c r="C43" s="32" t="str">
        <f ca="1">IFERROR(IF(AND(MOD(MONTH(C$1)+12-MONTH('Periodische Zahlungen'!$I39),'Periodische Zahlungen'!$H39)=0,C$1&gt;='Periodische Zahlungen'!$I39,C$1&lt;='Periodische Zahlungen'!$F39),'Periodische Zahlungen'!$D39,0),"")</f>
        <v/>
      </c>
      <c r="D43" s="32" t="str">
        <f ca="1">IFERROR(IF(AND(MOD(MONTH(D$1)+12-MONTH('Periodische Zahlungen'!$I39),'Periodische Zahlungen'!$H39)=0,D$1&gt;='Periodische Zahlungen'!$I39,D$1&lt;='Periodische Zahlungen'!$F39),'Periodische Zahlungen'!$D39,0),"")</f>
        <v/>
      </c>
      <c r="E43" s="32" t="str">
        <f ca="1">IFERROR(IF(AND(MOD(MONTH(E$1)+12-MONTH('Periodische Zahlungen'!$I39),'Periodische Zahlungen'!$H39)=0,E$1&gt;='Periodische Zahlungen'!$I39,E$1&lt;='Periodische Zahlungen'!$F39),'Periodische Zahlungen'!$D39,0),"")</f>
        <v/>
      </c>
      <c r="F43" s="32" t="str">
        <f ca="1">IFERROR(IF(AND(MOD(MONTH(F$1)+12-MONTH('Periodische Zahlungen'!$I39),'Periodische Zahlungen'!$H39)=0,F$1&gt;='Periodische Zahlungen'!$I39,F$1&lt;='Periodische Zahlungen'!$F39),'Periodische Zahlungen'!$D39,0),"")</f>
        <v/>
      </c>
      <c r="G43" s="32" t="str">
        <f ca="1">IFERROR(IF(AND(MOD(MONTH(G$1)+12-MONTH('Periodische Zahlungen'!$I39),'Periodische Zahlungen'!$H39)=0,G$1&gt;='Periodische Zahlungen'!$I39,G$1&lt;='Periodische Zahlungen'!$F39),'Periodische Zahlungen'!$D39,0),"")</f>
        <v/>
      </c>
      <c r="H43" s="32" t="str">
        <f ca="1">IFERROR(IF(AND(MOD(MONTH(H$1)+12-MONTH('Periodische Zahlungen'!$I39),'Periodische Zahlungen'!$H39)=0,H$1&gt;='Periodische Zahlungen'!$I39,H$1&lt;='Periodische Zahlungen'!$F39),'Periodische Zahlungen'!$D39,0),"")</f>
        <v/>
      </c>
      <c r="I43" s="32" t="str">
        <f ca="1">IFERROR(IF(AND(MOD(MONTH(I$1)+12-MONTH('Periodische Zahlungen'!$I39),'Periodische Zahlungen'!$H39)=0,I$1&gt;='Periodische Zahlungen'!$I39,I$1&lt;='Periodische Zahlungen'!$F39),'Periodische Zahlungen'!$D39,0),"")</f>
        <v/>
      </c>
      <c r="J43" s="32" t="str">
        <f ca="1">IFERROR(IF(AND(MOD(MONTH(J$1)+12-MONTH('Periodische Zahlungen'!$I39),'Periodische Zahlungen'!$H39)=0,J$1&gt;='Periodische Zahlungen'!$I39,J$1&lt;='Periodische Zahlungen'!$F39),'Periodische Zahlungen'!$D39,0),"")</f>
        <v/>
      </c>
      <c r="K43" s="32" t="str">
        <f ca="1">IFERROR(IF(AND(MOD(MONTH(K$1)+12-MONTH('Periodische Zahlungen'!$I39),'Periodische Zahlungen'!$H39)=0,K$1&gt;='Periodische Zahlungen'!$I39,K$1&lt;='Periodische Zahlungen'!$F39),'Periodische Zahlungen'!$D39,0),"")</f>
        <v/>
      </c>
      <c r="L43" s="32" t="str">
        <f ca="1">IFERROR(IF(AND(MOD(MONTH(L$1)+12-MONTH('Periodische Zahlungen'!$I39),'Periodische Zahlungen'!$H39)=0,L$1&gt;='Periodische Zahlungen'!$I39,L$1&lt;='Periodische Zahlungen'!$F39),'Periodische Zahlungen'!$D39,0),"")</f>
        <v/>
      </c>
      <c r="M43" s="32" t="str">
        <f ca="1">IFERROR(IF(AND(MOD(MONTH(M$1)+12-MONTH('Periodische Zahlungen'!$I39),'Periodische Zahlungen'!$H39)=0,M$1&gt;='Periodische Zahlungen'!$I39,M$1&lt;='Periodische Zahlungen'!$F39),'Periodische Zahlungen'!$D39,0),"")</f>
        <v/>
      </c>
      <c r="N43" s="32" t="str">
        <f ca="1">IFERROR(IF(AND(MOD(MONTH(N$1)+12-MONTH('Periodische Zahlungen'!$I39),'Periodische Zahlungen'!$H39)=0,N$1&gt;='Periodische Zahlungen'!$I39,N$1&lt;='Periodische Zahlungen'!$F39),'Periodische Zahlungen'!$D39,0),"")</f>
        <v/>
      </c>
      <c r="O43" s="32" t="str">
        <f ca="1">IFERROR(IF(AND(MOD(MONTH(O$1)+12-MONTH('Periodische Zahlungen'!$I39),'Periodische Zahlungen'!$H39)=0,O$1&gt;='Periodische Zahlungen'!$I39,O$1&lt;='Periodische Zahlungen'!$F39),'Periodische Zahlungen'!$D39,0),"")</f>
        <v/>
      </c>
      <c r="P43" s="32" t="str">
        <f ca="1">IFERROR(IF(AND(MOD(MONTH(P$1)+12-MONTH('Periodische Zahlungen'!$I39),'Periodische Zahlungen'!$H39)=0,P$1&gt;='Periodische Zahlungen'!$I39,P$1&lt;='Periodische Zahlungen'!$F39),'Periodische Zahlungen'!$D39,0),"")</f>
        <v/>
      </c>
      <c r="Q43" s="32" t="str">
        <f ca="1">IFERROR(IF(AND(MOD(MONTH(Q$1)+12-MONTH('Periodische Zahlungen'!$I39),'Periodische Zahlungen'!$H39)=0,Q$1&gt;='Periodische Zahlungen'!$I39,Q$1&lt;='Periodische Zahlungen'!$F39),'Periodische Zahlungen'!$D39,0),"")</f>
        <v/>
      </c>
      <c r="R43" s="32" t="str">
        <f ca="1">IFERROR(IF(AND(MOD(MONTH(R$1)+12-MONTH('Periodische Zahlungen'!$I39),'Periodische Zahlungen'!$H39)=0,R$1&gt;='Periodische Zahlungen'!$I39,R$1&lt;='Periodische Zahlungen'!$F39),'Periodische Zahlungen'!$D39,0),"")</f>
        <v/>
      </c>
      <c r="S43" s="32" t="str">
        <f ca="1">IFERROR(IF(AND(MOD(MONTH(S$1)+12-MONTH('Periodische Zahlungen'!$I39),'Periodische Zahlungen'!$H39)=0,S$1&gt;='Periodische Zahlungen'!$I39,S$1&lt;='Periodische Zahlungen'!$F39),'Periodische Zahlungen'!$D39,0),"")</f>
        <v/>
      </c>
      <c r="T43" s="32" t="str">
        <f ca="1">IFERROR(IF(AND(MOD(MONTH(T$1)+12-MONTH('Periodische Zahlungen'!$I39),'Periodische Zahlungen'!$H39)=0,T$1&gt;='Periodische Zahlungen'!$I39,T$1&lt;='Periodische Zahlungen'!$F39),'Periodische Zahlungen'!$D39,0),"")</f>
        <v/>
      </c>
      <c r="U43" s="32" t="str">
        <f ca="1">IFERROR(IF(AND(MOD(MONTH(U$1)+12-MONTH('Periodische Zahlungen'!$I39),'Periodische Zahlungen'!$H39)=0,U$1&gt;='Periodische Zahlungen'!$I39,U$1&lt;='Periodische Zahlungen'!$F39),'Periodische Zahlungen'!$D39,0),"")</f>
        <v/>
      </c>
      <c r="V43" s="32" t="str">
        <f ca="1">IFERROR(IF(AND(MOD(MONTH(V$1)+12-MONTH('Periodische Zahlungen'!$I39),'Periodische Zahlungen'!$H39)=0,V$1&gt;='Periodische Zahlungen'!$I39,V$1&lt;='Periodische Zahlungen'!$F39),'Periodische Zahlungen'!$D39,0),"")</f>
        <v/>
      </c>
      <c r="W43" s="32" t="str">
        <f ca="1">IFERROR(IF(AND(MOD(MONTH(W$1)+12-MONTH('Periodische Zahlungen'!$I39),'Periodische Zahlungen'!$H39)=0,W$1&gt;='Periodische Zahlungen'!$I39,W$1&lt;='Periodische Zahlungen'!$F39),'Periodische Zahlungen'!$D39,0),"")</f>
        <v/>
      </c>
      <c r="X43" s="32" t="str">
        <f ca="1">IFERROR(IF(AND(MOD(MONTH(X$1)+12-MONTH('Periodische Zahlungen'!$I39),'Periodische Zahlungen'!$H39)=0,X$1&gt;='Periodische Zahlungen'!$I39,X$1&lt;='Periodische Zahlungen'!$F39),'Periodische Zahlungen'!$D39,0),"")</f>
        <v/>
      </c>
      <c r="Y43" s="32" t="str">
        <f ca="1">IFERROR(IF(AND(MOD(MONTH(Y$1)+12-MONTH('Periodische Zahlungen'!$I39),'Periodische Zahlungen'!$H39)=0,Y$1&gt;='Periodische Zahlungen'!$I39,Y$1&lt;='Periodische Zahlungen'!$F39),'Periodische Zahlungen'!$D39,0),"")</f>
        <v/>
      </c>
      <c r="Z43" s="27">
        <f t="shared" ca="1" si="3"/>
        <v>0</v>
      </c>
      <c r="AA43" s="27">
        <f t="shared" ca="1" si="5"/>
        <v>0</v>
      </c>
    </row>
    <row r="44" spans="1:27">
      <c r="A44" s="31" t="str">
        <f>IF('Periodische Zahlungen'!A40&lt;&gt;"",'Periodische Zahlungen'!A40&amp;" ("&amp;'Periodische Zahlungen'!C40&amp;" "&amp;TEXT('Periodische Zahlungen'!D40,"0.00")&amp;" ab "&amp;TEXT('Periodische Zahlungen'!E40,"MMM/JJJJ")&amp;")","")</f>
        <v/>
      </c>
      <c r="B44" s="32" t="str">
        <f ca="1">IFERROR(IF(AND(MOD(MONTH(B$1)+12-MONTH('Periodische Zahlungen'!$I40),'Periodische Zahlungen'!$H40)=0,B$1&gt;='Periodische Zahlungen'!$I40,B$1&lt;='Periodische Zahlungen'!$F40),'Periodische Zahlungen'!$D40,0),"")</f>
        <v/>
      </c>
      <c r="C44" s="32" t="str">
        <f ca="1">IFERROR(IF(AND(MOD(MONTH(C$1)+12-MONTH('Periodische Zahlungen'!$I40),'Periodische Zahlungen'!$H40)=0,C$1&gt;='Periodische Zahlungen'!$I40,C$1&lt;='Periodische Zahlungen'!$F40),'Periodische Zahlungen'!$D40,0),"")</f>
        <v/>
      </c>
      <c r="D44" s="32" t="str">
        <f ca="1">IFERROR(IF(AND(MOD(MONTH(D$1)+12-MONTH('Periodische Zahlungen'!$I40),'Periodische Zahlungen'!$H40)=0,D$1&gt;='Periodische Zahlungen'!$I40,D$1&lt;='Periodische Zahlungen'!$F40),'Periodische Zahlungen'!$D40,0),"")</f>
        <v/>
      </c>
      <c r="E44" s="32" t="str">
        <f ca="1">IFERROR(IF(AND(MOD(MONTH(E$1)+12-MONTH('Periodische Zahlungen'!$I40),'Periodische Zahlungen'!$H40)=0,E$1&gt;='Periodische Zahlungen'!$I40,E$1&lt;='Periodische Zahlungen'!$F40),'Periodische Zahlungen'!$D40,0),"")</f>
        <v/>
      </c>
      <c r="F44" s="32" t="str">
        <f ca="1">IFERROR(IF(AND(MOD(MONTH(F$1)+12-MONTH('Periodische Zahlungen'!$I40),'Periodische Zahlungen'!$H40)=0,F$1&gt;='Periodische Zahlungen'!$I40,F$1&lt;='Periodische Zahlungen'!$F40),'Periodische Zahlungen'!$D40,0),"")</f>
        <v/>
      </c>
      <c r="G44" s="32" t="str">
        <f ca="1">IFERROR(IF(AND(MOD(MONTH(G$1)+12-MONTH('Periodische Zahlungen'!$I40),'Periodische Zahlungen'!$H40)=0,G$1&gt;='Periodische Zahlungen'!$I40,G$1&lt;='Periodische Zahlungen'!$F40),'Periodische Zahlungen'!$D40,0),"")</f>
        <v/>
      </c>
      <c r="H44" s="32" t="str">
        <f ca="1">IFERROR(IF(AND(MOD(MONTH(H$1)+12-MONTH('Periodische Zahlungen'!$I40),'Periodische Zahlungen'!$H40)=0,H$1&gt;='Periodische Zahlungen'!$I40,H$1&lt;='Periodische Zahlungen'!$F40),'Periodische Zahlungen'!$D40,0),"")</f>
        <v/>
      </c>
      <c r="I44" s="32" t="str">
        <f ca="1">IFERROR(IF(AND(MOD(MONTH(I$1)+12-MONTH('Periodische Zahlungen'!$I40),'Periodische Zahlungen'!$H40)=0,I$1&gt;='Periodische Zahlungen'!$I40,I$1&lt;='Periodische Zahlungen'!$F40),'Periodische Zahlungen'!$D40,0),"")</f>
        <v/>
      </c>
      <c r="J44" s="32" t="str">
        <f ca="1">IFERROR(IF(AND(MOD(MONTH(J$1)+12-MONTH('Periodische Zahlungen'!$I40),'Periodische Zahlungen'!$H40)=0,J$1&gt;='Periodische Zahlungen'!$I40,J$1&lt;='Periodische Zahlungen'!$F40),'Periodische Zahlungen'!$D40,0),"")</f>
        <v/>
      </c>
      <c r="K44" s="32" t="str">
        <f ca="1">IFERROR(IF(AND(MOD(MONTH(K$1)+12-MONTH('Periodische Zahlungen'!$I40),'Periodische Zahlungen'!$H40)=0,K$1&gt;='Periodische Zahlungen'!$I40,K$1&lt;='Periodische Zahlungen'!$F40),'Periodische Zahlungen'!$D40,0),"")</f>
        <v/>
      </c>
      <c r="L44" s="32" t="str">
        <f ca="1">IFERROR(IF(AND(MOD(MONTH(L$1)+12-MONTH('Periodische Zahlungen'!$I40),'Periodische Zahlungen'!$H40)=0,L$1&gt;='Periodische Zahlungen'!$I40,L$1&lt;='Periodische Zahlungen'!$F40),'Periodische Zahlungen'!$D40,0),"")</f>
        <v/>
      </c>
      <c r="M44" s="32" t="str">
        <f ca="1">IFERROR(IF(AND(MOD(MONTH(M$1)+12-MONTH('Periodische Zahlungen'!$I40),'Periodische Zahlungen'!$H40)=0,M$1&gt;='Periodische Zahlungen'!$I40,M$1&lt;='Periodische Zahlungen'!$F40),'Periodische Zahlungen'!$D40,0),"")</f>
        <v/>
      </c>
      <c r="N44" s="32" t="str">
        <f ca="1">IFERROR(IF(AND(MOD(MONTH(N$1)+12-MONTH('Periodische Zahlungen'!$I40),'Periodische Zahlungen'!$H40)=0,N$1&gt;='Periodische Zahlungen'!$I40,N$1&lt;='Periodische Zahlungen'!$F40),'Periodische Zahlungen'!$D40,0),"")</f>
        <v/>
      </c>
      <c r="O44" s="32" t="str">
        <f ca="1">IFERROR(IF(AND(MOD(MONTH(O$1)+12-MONTH('Periodische Zahlungen'!$I40),'Periodische Zahlungen'!$H40)=0,O$1&gt;='Periodische Zahlungen'!$I40,O$1&lt;='Periodische Zahlungen'!$F40),'Periodische Zahlungen'!$D40,0),"")</f>
        <v/>
      </c>
      <c r="P44" s="32" t="str">
        <f ca="1">IFERROR(IF(AND(MOD(MONTH(P$1)+12-MONTH('Periodische Zahlungen'!$I40),'Periodische Zahlungen'!$H40)=0,P$1&gt;='Periodische Zahlungen'!$I40,P$1&lt;='Periodische Zahlungen'!$F40),'Periodische Zahlungen'!$D40,0),"")</f>
        <v/>
      </c>
      <c r="Q44" s="32" t="str">
        <f ca="1">IFERROR(IF(AND(MOD(MONTH(Q$1)+12-MONTH('Periodische Zahlungen'!$I40),'Periodische Zahlungen'!$H40)=0,Q$1&gt;='Periodische Zahlungen'!$I40,Q$1&lt;='Periodische Zahlungen'!$F40),'Periodische Zahlungen'!$D40,0),"")</f>
        <v/>
      </c>
      <c r="R44" s="32" t="str">
        <f ca="1">IFERROR(IF(AND(MOD(MONTH(R$1)+12-MONTH('Periodische Zahlungen'!$I40),'Periodische Zahlungen'!$H40)=0,R$1&gt;='Periodische Zahlungen'!$I40,R$1&lt;='Periodische Zahlungen'!$F40),'Periodische Zahlungen'!$D40,0),"")</f>
        <v/>
      </c>
      <c r="S44" s="32" t="str">
        <f ca="1">IFERROR(IF(AND(MOD(MONTH(S$1)+12-MONTH('Periodische Zahlungen'!$I40),'Periodische Zahlungen'!$H40)=0,S$1&gt;='Periodische Zahlungen'!$I40,S$1&lt;='Periodische Zahlungen'!$F40),'Periodische Zahlungen'!$D40,0),"")</f>
        <v/>
      </c>
      <c r="T44" s="32" t="str">
        <f ca="1">IFERROR(IF(AND(MOD(MONTH(T$1)+12-MONTH('Periodische Zahlungen'!$I40),'Periodische Zahlungen'!$H40)=0,T$1&gt;='Periodische Zahlungen'!$I40,T$1&lt;='Periodische Zahlungen'!$F40),'Periodische Zahlungen'!$D40,0),"")</f>
        <v/>
      </c>
      <c r="U44" s="32" t="str">
        <f ca="1">IFERROR(IF(AND(MOD(MONTH(U$1)+12-MONTH('Periodische Zahlungen'!$I40),'Periodische Zahlungen'!$H40)=0,U$1&gt;='Periodische Zahlungen'!$I40,U$1&lt;='Periodische Zahlungen'!$F40),'Periodische Zahlungen'!$D40,0),"")</f>
        <v/>
      </c>
      <c r="V44" s="32" t="str">
        <f ca="1">IFERROR(IF(AND(MOD(MONTH(V$1)+12-MONTH('Periodische Zahlungen'!$I40),'Periodische Zahlungen'!$H40)=0,V$1&gt;='Periodische Zahlungen'!$I40,V$1&lt;='Periodische Zahlungen'!$F40),'Periodische Zahlungen'!$D40,0),"")</f>
        <v/>
      </c>
      <c r="W44" s="32" t="str">
        <f ca="1">IFERROR(IF(AND(MOD(MONTH(W$1)+12-MONTH('Periodische Zahlungen'!$I40),'Periodische Zahlungen'!$H40)=0,W$1&gt;='Periodische Zahlungen'!$I40,W$1&lt;='Periodische Zahlungen'!$F40),'Periodische Zahlungen'!$D40,0),"")</f>
        <v/>
      </c>
      <c r="X44" s="32" t="str">
        <f ca="1">IFERROR(IF(AND(MOD(MONTH(X$1)+12-MONTH('Periodische Zahlungen'!$I40),'Periodische Zahlungen'!$H40)=0,X$1&gt;='Periodische Zahlungen'!$I40,X$1&lt;='Periodische Zahlungen'!$F40),'Periodische Zahlungen'!$D40,0),"")</f>
        <v/>
      </c>
      <c r="Y44" s="32" t="str">
        <f ca="1">IFERROR(IF(AND(MOD(MONTH(Y$1)+12-MONTH('Periodische Zahlungen'!$I40),'Periodische Zahlungen'!$H40)=0,Y$1&gt;='Periodische Zahlungen'!$I40,Y$1&lt;='Periodische Zahlungen'!$F40),'Periodische Zahlungen'!$D40,0),"")</f>
        <v/>
      </c>
      <c r="Z44" s="27">
        <f t="shared" ref="Z44:Z49" ca="1" si="6">SUM(B44:Y44)</f>
        <v>0</v>
      </c>
      <c r="AA44" s="27">
        <f t="shared" ca="1" si="5"/>
        <v>0</v>
      </c>
    </row>
    <row r="45" spans="1:27">
      <c r="A45" s="31" t="str">
        <f>IF('Periodische Zahlungen'!A41&lt;&gt;"",'Periodische Zahlungen'!A41&amp;" ("&amp;'Periodische Zahlungen'!C41&amp;" "&amp;TEXT('Periodische Zahlungen'!D41,"0.00")&amp;" ab "&amp;TEXT('Periodische Zahlungen'!E41,"MMM/JJJJ")&amp;")","")</f>
        <v/>
      </c>
      <c r="B45" s="32" t="str">
        <f ca="1">IFERROR(IF(AND(MOD(MONTH(B$1)+12-MONTH('Periodische Zahlungen'!$I41),'Periodische Zahlungen'!$H41)=0,B$1&gt;='Periodische Zahlungen'!$I41,B$1&lt;='Periodische Zahlungen'!$F41),'Periodische Zahlungen'!$D41,0),"")</f>
        <v/>
      </c>
      <c r="C45" s="32" t="str">
        <f ca="1">IFERROR(IF(AND(MOD(MONTH(C$1)+12-MONTH('Periodische Zahlungen'!$I41),'Periodische Zahlungen'!$H41)=0,C$1&gt;='Periodische Zahlungen'!$I41,C$1&lt;='Periodische Zahlungen'!$F41),'Periodische Zahlungen'!$D41,0),"")</f>
        <v/>
      </c>
      <c r="D45" s="32" t="str">
        <f ca="1">IFERROR(IF(AND(MOD(MONTH(D$1)+12-MONTH('Periodische Zahlungen'!$I41),'Periodische Zahlungen'!$H41)=0,D$1&gt;='Periodische Zahlungen'!$I41,D$1&lt;='Periodische Zahlungen'!$F41),'Periodische Zahlungen'!$D41,0),"")</f>
        <v/>
      </c>
      <c r="E45" s="32" t="str">
        <f ca="1">IFERROR(IF(AND(MOD(MONTH(E$1)+12-MONTH('Periodische Zahlungen'!$I41),'Periodische Zahlungen'!$H41)=0,E$1&gt;='Periodische Zahlungen'!$I41,E$1&lt;='Periodische Zahlungen'!$F41),'Periodische Zahlungen'!$D41,0),"")</f>
        <v/>
      </c>
      <c r="F45" s="32" t="str">
        <f ca="1">IFERROR(IF(AND(MOD(MONTH(F$1)+12-MONTH('Periodische Zahlungen'!$I41),'Periodische Zahlungen'!$H41)=0,F$1&gt;='Periodische Zahlungen'!$I41,F$1&lt;='Periodische Zahlungen'!$F41),'Periodische Zahlungen'!$D41,0),"")</f>
        <v/>
      </c>
      <c r="G45" s="32" t="str">
        <f ca="1">IFERROR(IF(AND(MOD(MONTH(G$1)+12-MONTH('Periodische Zahlungen'!$I41),'Periodische Zahlungen'!$H41)=0,G$1&gt;='Periodische Zahlungen'!$I41,G$1&lt;='Periodische Zahlungen'!$F41),'Periodische Zahlungen'!$D41,0),"")</f>
        <v/>
      </c>
      <c r="H45" s="32" t="str">
        <f ca="1">IFERROR(IF(AND(MOD(MONTH(H$1)+12-MONTH('Periodische Zahlungen'!$I41),'Periodische Zahlungen'!$H41)=0,H$1&gt;='Periodische Zahlungen'!$I41,H$1&lt;='Periodische Zahlungen'!$F41),'Periodische Zahlungen'!$D41,0),"")</f>
        <v/>
      </c>
      <c r="I45" s="32" t="str">
        <f ca="1">IFERROR(IF(AND(MOD(MONTH(I$1)+12-MONTH('Periodische Zahlungen'!$I41),'Periodische Zahlungen'!$H41)=0,I$1&gt;='Periodische Zahlungen'!$I41,I$1&lt;='Periodische Zahlungen'!$F41),'Periodische Zahlungen'!$D41,0),"")</f>
        <v/>
      </c>
      <c r="J45" s="32" t="str">
        <f ca="1">IFERROR(IF(AND(MOD(MONTH(J$1)+12-MONTH('Periodische Zahlungen'!$I41),'Periodische Zahlungen'!$H41)=0,J$1&gt;='Periodische Zahlungen'!$I41,J$1&lt;='Periodische Zahlungen'!$F41),'Periodische Zahlungen'!$D41,0),"")</f>
        <v/>
      </c>
      <c r="K45" s="32" t="str">
        <f ca="1">IFERROR(IF(AND(MOD(MONTH(K$1)+12-MONTH('Periodische Zahlungen'!$I41),'Periodische Zahlungen'!$H41)=0,K$1&gt;='Periodische Zahlungen'!$I41,K$1&lt;='Periodische Zahlungen'!$F41),'Periodische Zahlungen'!$D41,0),"")</f>
        <v/>
      </c>
      <c r="L45" s="32" t="str">
        <f ca="1">IFERROR(IF(AND(MOD(MONTH(L$1)+12-MONTH('Periodische Zahlungen'!$I41),'Periodische Zahlungen'!$H41)=0,L$1&gt;='Periodische Zahlungen'!$I41,L$1&lt;='Periodische Zahlungen'!$F41),'Periodische Zahlungen'!$D41,0),"")</f>
        <v/>
      </c>
      <c r="M45" s="32" t="str">
        <f ca="1">IFERROR(IF(AND(MOD(MONTH(M$1)+12-MONTH('Periodische Zahlungen'!$I41),'Periodische Zahlungen'!$H41)=0,M$1&gt;='Periodische Zahlungen'!$I41,M$1&lt;='Periodische Zahlungen'!$F41),'Periodische Zahlungen'!$D41,0),"")</f>
        <v/>
      </c>
      <c r="N45" s="32" t="str">
        <f ca="1">IFERROR(IF(AND(MOD(MONTH(N$1)+12-MONTH('Periodische Zahlungen'!$I41),'Periodische Zahlungen'!$H41)=0,N$1&gt;='Periodische Zahlungen'!$I41,N$1&lt;='Periodische Zahlungen'!$F41),'Periodische Zahlungen'!$D41,0),"")</f>
        <v/>
      </c>
      <c r="O45" s="32" t="str">
        <f ca="1">IFERROR(IF(AND(MOD(MONTH(O$1)+12-MONTH('Periodische Zahlungen'!$I41),'Periodische Zahlungen'!$H41)=0,O$1&gt;='Periodische Zahlungen'!$I41,O$1&lt;='Periodische Zahlungen'!$F41),'Periodische Zahlungen'!$D41,0),"")</f>
        <v/>
      </c>
      <c r="P45" s="32" t="str">
        <f ca="1">IFERROR(IF(AND(MOD(MONTH(P$1)+12-MONTH('Periodische Zahlungen'!$I41),'Periodische Zahlungen'!$H41)=0,P$1&gt;='Periodische Zahlungen'!$I41,P$1&lt;='Periodische Zahlungen'!$F41),'Periodische Zahlungen'!$D41,0),"")</f>
        <v/>
      </c>
      <c r="Q45" s="32" t="str">
        <f ca="1">IFERROR(IF(AND(MOD(MONTH(Q$1)+12-MONTH('Periodische Zahlungen'!$I41),'Periodische Zahlungen'!$H41)=0,Q$1&gt;='Periodische Zahlungen'!$I41,Q$1&lt;='Periodische Zahlungen'!$F41),'Periodische Zahlungen'!$D41,0),"")</f>
        <v/>
      </c>
      <c r="R45" s="32" t="str">
        <f ca="1">IFERROR(IF(AND(MOD(MONTH(R$1)+12-MONTH('Periodische Zahlungen'!$I41),'Periodische Zahlungen'!$H41)=0,R$1&gt;='Periodische Zahlungen'!$I41,R$1&lt;='Periodische Zahlungen'!$F41),'Periodische Zahlungen'!$D41,0),"")</f>
        <v/>
      </c>
      <c r="S45" s="32" t="str">
        <f ca="1">IFERROR(IF(AND(MOD(MONTH(S$1)+12-MONTH('Periodische Zahlungen'!$I41),'Periodische Zahlungen'!$H41)=0,S$1&gt;='Periodische Zahlungen'!$I41,S$1&lt;='Periodische Zahlungen'!$F41),'Periodische Zahlungen'!$D41,0),"")</f>
        <v/>
      </c>
      <c r="T45" s="32" t="str">
        <f ca="1">IFERROR(IF(AND(MOD(MONTH(T$1)+12-MONTH('Periodische Zahlungen'!$I41),'Periodische Zahlungen'!$H41)=0,T$1&gt;='Periodische Zahlungen'!$I41,T$1&lt;='Periodische Zahlungen'!$F41),'Periodische Zahlungen'!$D41,0),"")</f>
        <v/>
      </c>
      <c r="U45" s="32" t="str">
        <f ca="1">IFERROR(IF(AND(MOD(MONTH(U$1)+12-MONTH('Periodische Zahlungen'!$I41),'Periodische Zahlungen'!$H41)=0,U$1&gt;='Periodische Zahlungen'!$I41,U$1&lt;='Periodische Zahlungen'!$F41),'Periodische Zahlungen'!$D41,0),"")</f>
        <v/>
      </c>
      <c r="V45" s="32" t="str">
        <f ca="1">IFERROR(IF(AND(MOD(MONTH(V$1)+12-MONTH('Periodische Zahlungen'!$I41),'Periodische Zahlungen'!$H41)=0,V$1&gt;='Periodische Zahlungen'!$I41,V$1&lt;='Periodische Zahlungen'!$F41),'Periodische Zahlungen'!$D41,0),"")</f>
        <v/>
      </c>
      <c r="W45" s="32" t="str">
        <f ca="1">IFERROR(IF(AND(MOD(MONTH(W$1)+12-MONTH('Periodische Zahlungen'!$I41),'Periodische Zahlungen'!$H41)=0,W$1&gt;='Periodische Zahlungen'!$I41,W$1&lt;='Periodische Zahlungen'!$F41),'Periodische Zahlungen'!$D41,0),"")</f>
        <v/>
      </c>
      <c r="X45" s="32" t="str">
        <f ca="1">IFERROR(IF(AND(MOD(MONTH(X$1)+12-MONTH('Periodische Zahlungen'!$I41),'Periodische Zahlungen'!$H41)=0,X$1&gt;='Periodische Zahlungen'!$I41,X$1&lt;='Periodische Zahlungen'!$F41),'Periodische Zahlungen'!$D41,0),"")</f>
        <v/>
      </c>
      <c r="Y45" s="32" t="str">
        <f ca="1">IFERROR(IF(AND(MOD(MONTH(Y$1)+12-MONTH('Periodische Zahlungen'!$I41),'Periodische Zahlungen'!$H41)=0,Y$1&gt;='Periodische Zahlungen'!$I41,Y$1&lt;='Periodische Zahlungen'!$F41),'Periodische Zahlungen'!$D41,0),"")</f>
        <v/>
      </c>
      <c r="Z45" s="27">
        <f t="shared" ca="1" si="6"/>
        <v>0</v>
      </c>
      <c r="AA45" s="27">
        <f t="shared" ca="1" si="5"/>
        <v>0</v>
      </c>
    </row>
    <row r="46" spans="1:27">
      <c r="A46" s="31" t="str">
        <f>IF('Periodische Zahlungen'!A42&lt;&gt;"",'Periodische Zahlungen'!A42&amp;" ("&amp;'Periodische Zahlungen'!C42&amp;" "&amp;TEXT('Periodische Zahlungen'!D42,"0.00")&amp;" ab "&amp;TEXT('Periodische Zahlungen'!E42,"MMM/JJJJ")&amp;")","")</f>
        <v/>
      </c>
      <c r="B46" s="32" t="str">
        <f ca="1">IFERROR(IF(AND(MOD(MONTH(B$1)+12-MONTH('Periodische Zahlungen'!$I42),'Periodische Zahlungen'!$H42)=0,B$1&gt;='Periodische Zahlungen'!$I42,B$1&lt;='Periodische Zahlungen'!$F42),'Periodische Zahlungen'!$D42,0),"")</f>
        <v/>
      </c>
      <c r="C46" s="32" t="str">
        <f ca="1">IFERROR(IF(AND(MOD(MONTH(C$1)+12-MONTH('Periodische Zahlungen'!$I42),'Periodische Zahlungen'!$H42)=0,C$1&gt;='Periodische Zahlungen'!$I42,C$1&lt;='Periodische Zahlungen'!$F42),'Periodische Zahlungen'!$D42,0),"")</f>
        <v/>
      </c>
      <c r="D46" s="32" t="str">
        <f ca="1">IFERROR(IF(AND(MOD(MONTH(D$1)+12-MONTH('Periodische Zahlungen'!$I42),'Periodische Zahlungen'!$H42)=0,D$1&gt;='Periodische Zahlungen'!$I42,D$1&lt;='Periodische Zahlungen'!$F42),'Periodische Zahlungen'!$D42,0),"")</f>
        <v/>
      </c>
      <c r="E46" s="32" t="str">
        <f ca="1">IFERROR(IF(AND(MOD(MONTH(E$1)+12-MONTH('Periodische Zahlungen'!$I42),'Periodische Zahlungen'!$H42)=0,E$1&gt;='Periodische Zahlungen'!$I42,E$1&lt;='Periodische Zahlungen'!$F42),'Periodische Zahlungen'!$D42,0),"")</f>
        <v/>
      </c>
      <c r="F46" s="32" t="str">
        <f ca="1">IFERROR(IF(AND(MOD(MONTH(F$1)+12-MONTH('Periodische Zahlungen'!$I42),'Periodische Zahlungen'!$H42)=0,F$1&gt;='Periodische Zahlungen'!$I42,F$1&lt;='Periodische Zahlungen'!$F42),'Periodische Zahlungen'!$D42,0),"")</f>
        <v/>
      </c>
      <c r="G46" s="32" t="str">
        <f ca="1">IFERROR(IF(AND(MOD(MONTH(G$1)+12-MONTH('Periodische Zahlungen'!$I42),'Periodische Zahlungen'!$H42)=0,G$1&gt;='Periodische Zahlungen'!$I42,G$1&lt;='Periodische Zahlungen'!$F42),'Periodische Zahlungen'!$D42,0),"")</f>
        <v/>
      </c>
      <c r="H46" s="32" t="str">
        <f ca="1">IFERROR(IF(AND(MOD(MONTH(H$1)+12-MONTH('Periodische Zahlungen'!$I42),'Periodische Zahlungen'!$H42)=0,H$1&gt;='Periodische Zahlungen'!$I42,H$1&lt;='Periodische Zahlungen'!$F42),'Periodische Zahlungen'!$D42,0),"")</f>
        <v/>
      </c>
      <c r="I46" s="32" t="str">
        <f ca="1">IFERROR(IF(AND(MOD(MONTH(I$1)+12-MONTH('Periodische Zahlungen'!$I42),'Periodische Zahlungen'!$H42)=0,I$1&gt;='Periodische Zahlungen'!$I42,I$1&lt;='Periodische Zahlungen'!$F42),'Periodische Zahlungen'!$D42,0),"")</f>
        <v/>
      </c>
      <c r="J46" s="32" t="str">
        <f ca="1">IFERROR(IF(AND(MOD(MONTH(J$1)+12-MONTH('Periodische Zahlungen'!$I42),'Periodische Zahlungen'!$H42)=0,J$1&gt;='Periodische Zahlungen'!$I42,J$1&lt;='Periodische Zahlungen'!$F42),'Periodische Zahlungen'!$D42,0),"")</f>
        <v/>
      </c>
      <c r="K46" s="32" t="str">
        <f ca="1">IFERROR(IF(AND(MOD(MONTH(K$1)+12-MONTH('Periodische Zahlungen'!$I42),'Periodische Zahlungen'!$H42)=0,K$1&gt;='Periodische Zahlungen'!$I42,K$1&lt;='Periodische Zahlungen'!$F42),'Periodische Zahlungen'!$D42,0),"")</f>
        <v/>
      </c>
      <c r="L46" s="32" t="str">
        <f ca="1">IFERROR(IF(AND(MOD(MONTH(L$1)+12-MONTH('Periodische Zahlungen'!$I42),'Periodische Zahlungen'!$H42)=0,L$1&gt;='Periodische Zahlungen'!$I42,L$1&lt;='Periodische Zahlungen'!$F42),'Periodische Zahlungen'!$D42,0),"")</f>
        <v/>
      </c>
      <c r="M46" s="32" t="str">
        <f ca="1">IFERROR(IF(AND(MOD(MONTH(M$1)+12-MONTH('Periodische Zahlungen'!$I42),'Periodische Zahlungen'!$H42)=0,M$1&gt;='Periodische Zahlungen'!$I42,M$1&lt;='Periodische Zahlungen'!$F42),'Periodische Zahlungen'!$D42,0),"")</f>
        <v/>
      </c>
      <c r="N46" s="32" t="str">
        <f ca="1">IFERROR(IF(AND(MOD(MONTH(N$1)+12-MONTH('Periodische Zahlungen'!$I42),'Periodische Zahlungen'!$H42)=0,N$1&gt;='Periodische Zahlungen'!$I42,N$1&lt;='Periodische Zahlungen'!$F42),'Periodische Zahlungen'!$D42,0),"")</f>
        <v/>
      </c>
      <c r="O46" s="32" t="str">
        <f ca="1">IFERROR(IF(AND(MOD(MONTH(O$1)+12-MONTH('Periodische Zahlungen'!$I42),'Periodische Zahlungen'!$H42)=0,O$1&gt;='Periodische Zahlungen'!$I42,O$1&lt;='Periodische Zahlungen'!$F42),'Periodische Zahlungen'!$D42,0),"")</f>
        <v/>
      </c>
      <c r="P46" s="32" t="str">
        <f ca="1">IFERROR(IF(AND(MOD(MONTH(P$1)+12-MONTH('Periodische Zahlungen'!$I42),'Periodische Zahlungen'!$H42)=0,P$1&gt;='Periodische Zahlungen'!$I42,P$1&lt;='Periodische Zahlungen'!$F42),'Periodische Zahlungen'!$D42,0),"")</f>
        <v/>
      </c>
      <c r="Q46" s="32" t="str">
        <f ca="1">IFERROR(IF(AND(MOD(MONTH(Q$1)+12-MONTH('Periodische Zahlungen'!$I42),'Periodische Zahlungen'!$H42)=0,Q$1&gt;='Periodische Zahlungen'!$I42,Q$1&lt;='Periodische Zahlungen'!$F42),'Periodische Zahlungen'!$D42,0),"")</f>
        <v/>
      </c>
      <c r="R46" s="32" t="str">
        <f ca="1">IFERROR(IF(AND(MOD(MONTH(R$1)+12-MONTH('Periodische Zahlungen'!$I42),'Periodische Zahlungen'!$H42)=0,R$1&gt;='Periodische Zahlungen'!$I42,R$1&lt;='Periodische Zahlungen'!$F42),'Periodische Zahlungen'!$D42,0),"")</f>
        <v/>
      </c>
      <c r="S46" s="32" t="str">
        <f ca="1">IFERROR(IF(AND(MOD(MONTH(S$1)+12-MONTH('Periodische Zahlungen'!$I42),'Periodische Zahlungen'!$H42)=0,S$1&gt;='Periodische Zahlungen'!$I42,S$1&lt;='Periodische Zahlungen'!$F42),'Periodische Zahlungen'!$D42,0),"")</f>
        <v/>
      </c>
      <c r="T46" s="32" t="str">
        <f ca="1">IFERROR(IF(AND(MOD(MONTH(T$1)+12-MONTH('Periodische Zahlungen'!$I42),'Periodische Zahlungen'!$H42)=0,T$1&gt;='Periodische Zahlungen'!$I42,T$1&lt;='Periodische Zahlungen'!$F42),'Periodische Zahlungen'!$D42,0),"")</f>
        <v/>
      </c>
      <c r="U46" s="32" t="str">
        <f ca="1">IFERROR(IF(AND(MOD(MONTH(U$1)+12-MONTH('Periodische Zahlungen'!$I42),'Periodische Zahlungen'!$H42)=0,U$1&gt;='Periodische Zahlungen'!$I42,U$1&lt;='Periodische Zahlungen'!$F42),'Periodische Zahlungen'!$D42,0),"")</f>
        <v/>
      </c>
      <c r="V46" s="32" t="str">
        <f ca="1">IFERROR(IF(AND(MOD(MONTH(V$1)+12-MONTH('Periodische Zahlungen'!$I42),'Periodische Zahlungen'!$H42)=0,V$1&gt;='Periodische Zahlungen'!$I42,V$1&lt;='Periodische Zahlungen'!$F42),'Periodische Zahlungen'!$D42,0),"")</f>
        <v/>
      </c>
      <c r="W46" s="32" t="str">
        <f ca="1">IFERROR(IF(AND(MOD(MONTH(W$1)+12-MONTH('Periodische Zahlungen'!$I42),'Periodische Zahlungen'!$H42)=0,W$1&gt;='Periodische Zahlungen'!$I42,W$1&lt;='Periodische Zahlungen'!$F42),'Periodische Zahlungen'!$D42,0),"")</f>
        <v/>
      </c>
      <c r="X46" s="32" t="str">
        <f ca="1">IFERROR(IF(AND(MOD(MONTH(X$1)+12-MONTH('Periodische Zahlungen'!$I42),'Periodische Zahlungen'!$H42)=0,X$1&gt;='Periodische Zahlungen'!$I42,X$1&lt;='Periodische Zahlungen'!$F42),'Periodische Zahlungen'!$D42,0),"")</f>
        <v/>
      </c>
      <c r="Y46" s="32" t="str">
        <f ca="1">IFERROR(IF(AND(MOD(MONTH(Y$1)+12-MONTH('Periodische Zahlungen'!$I42),'Periodische Zahlungen'!$H42)=0,Y$1&gt;='Periodische Zahlungen'!$I42,Y$1&lt;='Periodische Zahlungen'!$F42),'Periodische Zahlungen'!$D42,0),"")</f>
        <v/>
      </c>
      <c r="Z46" s="27">
        <f t="shared" ca="1" si="6"/>
        <v>0</v>
      </c>
      <c r="AA46" s="27">
        <f t="shared" ca="1" si="5"/>
        <v>0</v>
      </c>
    </row>
    <row r="47" spans="1:27">
      <c r="A47" s="31" t="str">
        <f>IF('Periodische Zahlungen'!A43&lt;&gt;"",'Periodische Zahlungen'!A43&amp;" ("&amp;'Periodische Zahlungen'!C43&amp;" "&amp;TEXT('Periodische Zahlungen'!D43,"0.00")&amp;" ab "&amp;TEXT('Periodische Zahlungen'!E43,"MMM/JJJJ")&amp;")","")</f>
        <v/>
      </c>
      <c r="B47" s="32" t="str">
        <f ca="1">IFERROR(IF(AND(MOD(MONTH(B$1)+12-MONTH('Periodische Zahlungen'!$I43),'Periodische Zahlungen'!$H43)=0,B$1&gt;='Periodische Zahlungen'!$I43,B$1&lt;='Periodische Zahlungen'!$F43),'Periodische Zahlungen'!$D43,0),"")</f>
        <v/>
      </c>
      <c r="C47" s="32" t="str">
        <f ca="1">IFERROR(IF(AND(MOD(MONTH(C$1)+12-MONTH('Periodische Zahlungen'!$I43),'Periodische Zahlungen'!$H43)=0,C$1&gt;='Periodische Zahlungen'!$I43,C$1&lt;='Periodische Zahlungen'!$F43),'Periodische Zahlungen'!$D43,0),"")</f>
        <v/>
      </c>
      <c r="D47" s="32" t="str">
        <f ca="1">IFERROR(IF(AND(MOD(MONTH(D$1)+12-MONTH('Periodische Zahlungen'!$I43),'Periodische Zahlungen'!$H43)=0,D$1&gt;='Periodische Zahlungen'!$I43,D$1&lt;='Periodische Zahlungen'!$F43),'Periodische Zahlungen'!$D43,0),"")</f>
        <v/>
      </c>
      <c r="E47" s="32" t="str">
        <f ca="1">IFERROR(IF(AND(MOD(MONTH(E$1)+12-MONTH('Periodische Zahlungen'!$I43),'Periodische Zahlungen'!$H43)=0,E$1&gt;='Periodische Zahlungen'!$I43,E$1&lt;='Periodische Zahlungen'!$F43),'Periodische Zahlungen'!$D43,0),"")</f>
        <v/>
      </c>
      <c r="F47" s="32" t="str">
        <f ca="1">IFERROR(IF(AND(MOD(MONTH(F$1)+12-MONTH('Periodische Zahlungen'!$I43),'Periodische Zahlungen'!$H43)=0,F$1&gt;='Periodische Zahlungen'!$I43,F$1&lt;='Periodische Zahlungen'!$F43),'Periodische Zahlungen'!$D43,0),"")</f>
        <v/>
      </c>
      <c r="G47" s="32" t="str">
        <f ca="1">IFERROR(IF(AND(MOD(MONTH(G$1)+12-MONTH('Periodische Zahlungen'!$I43),'Periodische Zahlungen'!$H43)=0,G$1&gt;='Periodische Zahlungen'!$I43,G$1&lt;='Periodische Zahlungen'!$F43),'Periodische Zahlungen'!$D43,0),"")</f>
        <v/>
      </c>
      <c r="H47" s="32" t="str">
        <f ca="1">IFERROR(IF(AND(MOD(MONTH(H$1)+12-MONTH('Periodische Zahlungen'!$I43),'Periodische Zahlungen'!$H43)=0,H$1&gt;='Periodische Zahlungen'!$I43,H$1&lt;='Periodische Zahlungen'!$F43),'Periodische Zahlungen'!$D43,0),"")</f>
        <v/>
      </c>
      <c r="I47" s="32" t="str">
        <f ca="1">IFERROR(IF(AND(MOD(MONTH(I$1)+12-MONTH('Periodische Zahlungen'!$I43),'Periodische Zahlungen'!$H43)=0,I$1&gt;='Periodische Zahlungen'!$I43,I$1&lt;='Periodische Zahlungen'!$F43),'Periodische Zahlungen'!$D43,0),"")</f>
        <v/>
      </c>
      <c r="J47" s="32" t="str">
        <f ca="1">IFERROR(IF(AND(MOD(MONTH(J$1)+12-MONTH('Periodische Zahlungen'!$I43),'Periodische Zahlungen'!$H43)=0,J$1&gt;='Periodische Zahlungen'!$I43,J$1&lt;='Periodische Zahlungen'!$F43),'Periodische Zahlungen'!$D43,0),"")</f>
        <v/>
      </c>
      <c r="K47" s="32" t="str">
        <f ca="1">IFERROR(IF(AND(MOD(MONTH(K$1)+12-MONTH('Periodische Zahlungen'!$I43),'Periodische Zahlungen'!$H43)=0,K$1&gt;='Periodische Zahlungen'!$I43,K$1&lt;='Periodische Zahlungen'!$F43),'Periodische Zahlungen'!$D43,0),"")</f>
        <v/>
      </c>
      <c r="L47" s="32" t="str">
        <f ca="1">IFERROR(IF(AND(MOD(MONTH(L$1)+12-MONTH('Periodische Zahlungen'!$I43),'Periodische Zahlungen'!$H43)=0,L$1&gt;='Periodische Zahlungen'!$I43,L$1&lt;='Periodische Zahlungen'!$F43),'Periodische Zahlungen'!$D43,0),"")</f>
        <v/>
      </c>
      <c r="M47" s="32" t="str">
        <f ca="1">IFERROR(IF(AND(MOD(MONTH(M$1)+12-MONTH('Periodische Zahlungen'!$I43),'Periodische Zahlungen'!$H43)=0,M$1&gt;='Periodische Zahlungen'!$I43,M$1&lt;='Periodische Zahlungen'!$F43),'Periodische Zahlungen'!$D43,0),"")</f>
        <v/>
      </c>
      <c r="N47" s="32" t="str">
        <f ca="1">IFERROR(IF(AND(MOD(MONTH(N$1)+12-MONTH('Periodische Zahlungen'!$I43),'Periodische Zahlungen'!$H43)=0,N$1&gt;='Periodische Zahlungen'!$I43,N$1&lt;='Periodische Zahlungen'!$F43),'Periodische Zahlungen'!$D43,0),"")</f>
        <v/>
      </c>
      <c r="O47" s="32" t="str">
        <f ca="1">IFERROR(IF(AND(MOD(MONTH(O$1)+12-MONTH('Periodische Zahlungen'!$I43),'Periodische Zahlungen'!$H43)=0,O$1&gt;='Periodische Zahlungen'!$I43,O$1&lt;='Periodische Zahlungen'!$F43),'Periodische Zahlungen'!$D43,0),"")</f>
        <v/>
      </c>
      <c r="P47" s="32" t="str">
        <f ca="1">IFERROR(IF(AND(MOD(MONTH(P$1)+12-MONTH('Periodische Zahlungen'!$I43),'Periodische Zahlungen'!$H43)=0,P$1&gt;='Periodische Zahlungen'!$I43,P$1&lt;='Periodische Zahlungen'!$F43),'Periodische Zahlungen'!$D43,0),"")</f>
        <v/>
      </c>
      <c r="Q47" s="32" t="str">
        <f ca="1">IFERROR(IF(AND(MOD(MONTH(Q$1)+12-MONTH('Periodische Zahlungen'!$I43),'Periodische Zahlungen'!$H43)=0,Q$1&gt;='Periodische Zahlungen'!$I43,Q$1&lt;='Periodische Zahlungen'!$F43),'Periodische Zahlungen'!$D43,0),"")</f>
        <v/>
      </c>
      <c r="R47" s="32" t="str">
        <f ca="1">IFERROR(IF(AND(MOD(MONTH(R$1)+12-MONTH('Periodische Zahlungen'!$I43),'Periodische Zahlungen'!$H43)=0,R$1&gt;='Periodische Zahlungen'!$I43,R$1&lt;='Periodische Zahlungen'!$F43),'Periodische Zahlungen'!$D43,0),"")</f>
        <v/>
      </c>
      <c r="S47" s="32" t="str">
        <f ca="1">IFERROR(IF(AND(MOD(MONTH(S$1)+12-MONTH('Periodische Zahlungen'!$I43),'Periodische Zahlungen'!$H43)=0,S$1&gt;='Periodische Zahlungen'!$I43,S$1&lt;='Periodische Zahlungen'!$F43),'Periodische Zahlungen'!$D43,0),"")</f>
        <v/>
      </c>
      <c r="T47" s="32" t="str">
        <f ca="1">IFERROR(IF(AND(MOD(MONTH(T$1)+12-MONTH('Periodische Zahlungen'!$I43),'Periodische Zahlungen'!$H43)=0,T$1&gt;='Periodische Zahlungen'!$I43,T$1&lt;='Periodische Zahlungen'!$F43),'Periodische Zahlungen'!$D43,0),"")</f>
        <v/>
      </c>
      <c r="U47" s="32" t="str">
        <f ca="1">IFERROR(IF(AND(MOD(MONTH(U$1)+12-MONTH('Periodische Zahlungen'!$I43),'Periodische Zahlungen'!$H43)=0,U$1&gt;='Periodische Zahlungen'!$I43,U$1&lt;='Periodische Zahlungen'!$F43),'Periodische Zahlungen'!$D43,0),"")</f>
        <v/>
      </c>
      <c r="V47" s="32" t="str">
        <f ca="1">IFERROR(IF(AND(MOD(MONTH(V$1)+12-MONTH('Periodische Zahlungen'!$I43),'Periodische Zahlungen'!$H43)=0,V$1&gt;='Periodische Zahlungen'!$I43,V$1&lt;='Periodische Zahlungen'!$F43),'Periodische Zahlungen'!$D43,0),"")</f>
        <v/>
      </c>
      <c r="W47" s="32" t="str">
        <f ca="1">IFERROR(IF(AND(MOD(MONTH(W$1)+12-MONTH('Periodische Zahlungen'!$I43),'Periodische Zahlungen'!$H43)=0,W$1&gt;='Periodische Zahlungen'!$I43,W$1&lt;='Periodische Zahlungen'!$F43),'Periodische Zahlungen'!$D43,0),"")</f>
        <v/>
      </c>
      <c r="X47" s="32" t="str">
        <f ca="1">IFERROR(IF(AND(MOD(MONTH(X$1)+12-MONTH('Periodische Zahlungen'!$I43),'Periodische Zahlungen'!$H43)=0,X$1&gt;='Periodische Zahlungen'!$I43,X$1&lt;='Periodische Zahlungen'!$F43),'Periodische Zahlungen'!$D43,0),"")</f>
        <v/>
      </c>
      <c r="Y47" s="32" t="str">
        <f ca="1">IFERROR(IF(AND(MOD(MONTH(Y$1)+12-MONTH('Periodische Zahlungen'!$I43),'Periodische Zahlungen'!$H43)=0,Y$1&gt;='Periodische Zahlungen'!$I43,Y$1&lt;='Periodische Zahlungen'!$F43),'Periodische Zahlungen'!$D43,0),"")</f>
        <v/>
      </c>
      <c r="Z47" s="27">
        <f t="shared" ca="1" si="6"/>
        <v>0</v>
      </c>
      <c r="AA47" s="27">
        <f t="shared" ca="1" si="5"/>
        <v>0</v>
      </c>
    </row>
    <row r="48" spans="1:27">
      <c r="A48" s="31" t="str">
        <f>IF('Periodische Zahlungen'!A44&lt;&gt;"",'Periodische Zahlungen'!A44&amp;" ("&amp;'Periodische Zahlungen'!C44&amp;" "&amp;TEXT('Periodische Zahlungen'!D44,"0.00")&amp;" ab "&amp;TEXT('Periodische Zahlungen'!E44,"MMM/JJJJ")&amp;")","")</f>
        <v/>
      </c>
      <c r="B48" s="32" t="str">
        <f ca="1">IFERROR(IF(AND(MOD(MONTH(B$1)+12-MONTH('Periodische Zahlungen'!$I44),'Periodische Zahlungen'!$H44)=0,B$1&gt;='Periodische Zahlungen'!$I44,B$1&lt;='Periodische Zahlungen'!$F44),'Periodische Zahlungen'!$D44,0),"")</f>
        <v/>
      </c>
      <c r="C48" s="32" t="str">
        <f ca="1">IFERROR(IF(AND(MOD(MONTH(C$1)+12-MONTH('Periodische Zahlungen'!$I44),'Periodische Zahlungen'!$H44)=0,C$1&gt;='Periodische Zahlungen'!$I44,C$1&lt;='Periodische Zahlungen'!$F44),'Periodische Zahlungen'!$D44,0),"")</f>
        <v/>
      </c>
      <c r="D48" s="32" t="str">
        <f ca="1">IFERROR(IF(AND(MOD(MONTH(D$1)+12-MONTH('Periodische Zahlungen'!$I44),'Periodische Zahlungen'!$H44)=0,D$1&gt;='Periodische Zahlungen'!$I44,D$1&lt;='Periodische Zahlungen'!$F44),'Periodische Zahlungen'!$D44,0),"")</f>
        <v/>
      </c>
      <c r="E48" s="32" t="str">
        <f ca="1">IFERROR(IF(AND(MOD(MONTH(E$1)+12-MONTH('Periodische Zahlungen'!$I44),'Periodische Zahlungen'!$H44)=0,E$1&gt;='Periodische Zahlungen'!$I44,E$1&lt;='Periodische Zahlungen'!$F44),'Periodische Zahlungen'!$D44,0),"")</f>
        <v/>
      </c>
      <c r="F48" s="32" t="str">
        <f ca="1">IFERROR(IF(AND(MOD(MONTH(F$1)+12-MONTH('Periodische Zahlungen'!$I44),'Periodische Zahlungen'!$H44)=0,F$1&gt;='Periodische Zahlungen'!$I44,F$1&lt;='Periodische Zahlungen'!$F44),'Periodische Zahlungen'!$D44,0),"")</f>
        <v/>
      </c>
      <c r="G48" s="32" t="str">
        <f ca="1">IFERROR(IF(AND(MOD(MONTH(G$1)+12-MONTH('Periodische Zahlungen'!$I44),'Periodische Zahlungen'!$H44)=0,G$1&gt;='Periodische Zahlungen'!$I44,G$1&lt;='Periodische Zahlungen'!$F44),'Periodische Zahlungen'!$D44,0),"")</f>
        <v/>
      </c>
      <c r="H48" s="32" t="str">
        <f ca="1">IFERROR(IF(AND(MOD(MONTH(H$1)+12-MONTH('Periodische Zahlungen'!$I44),'Periodische Zahlungen'!$H44)=0,H$1&gt;='Periodische Zahlungen'!$I44,H$1&lt;='Periodische Zahlungen'!$F44),'Periodische Zahlungen'!$D44,0),"")</f>
        <v/>
      </c>
      <c r="I48" s="32" t="str">
        <f ca="1">IFERROR(IF(AND(MOD(MONTH(I$1)+12-MONTH('Periodische Zahlungen'!$I44),'Periodische Zahlungen'!$H44)=0,I$1&gt;='Periodische Zahlungen'!$I44,I$1&lt;='Periodische Zahlungen'!$F44),'Periodische Zahlungen'!$D44,0),"")</f>
        <v/>
      </c>
      <c r="J48" s="32" t="str">
        <f ca="1">IFERROR(IF(AND(MOD(MONTH(J$1)+12-MONTH('Periodische Zahlungen'!$I44),'Periodische Zahlungen'!$H44)=0,J$1&gt;='Periodische Zahlungen'!$I44,J$1&lt;='Periodische Zahlungen'!$F44),'Periodische Zahlungen'!$D44,0),"")</f>
        <v/>
      </c>
      <c r="K48" s="32" t="str">
        <f ca="1">IFERROR(IF(AND(MOD(MONTH(K$1)+12-MONTH('Periodische Zahlungen'!$I44),'Periodische Zahlungen'!$H44)=0,K$1&gt;='Periodische Zahlungen'!$I44,K$1&lt;='Periodische Zahlungen'!$F44),'Periodische Zahlungen'!$D44,0),"")</f>
        <v/>
      </c>
      <c r="L48" s="32" t="str">
        <f ca="1">IFERROR(IF(AND(MOD(MONTH(L$1)+12-MONTH('Periodische Zahlungen'!$I44),'Periodische Zahlungen'!$H44)=0,L$1&gt;='Periodische Zahlungen'!$I44,L$1&lt;='Periodische Zahlungen'!$F44),'Periodische Zahlungen'!$D44,0),"")</f>
        <v/>
      </c>
      <c r="M48" s="32" t="str">
        <f ca="1">IFERROR(IF(AND(MOD(MONTH(M$1)+12-MONTH('Periodische Zahlungen'!$I44),'Periodische Zahlungen'!$H44)=0,M$1&gt;='Periodische Zahlungen'!$I44,M$1&lt;='Periodische Zahlungen'!$F44),'Periodische Zahlungen'!$D44,0),"")</f>
        <v/>
      </c>
      <c r="N48" s="32" t="str">
        <f ca="1">IFERROR(IF(AND(MOD(MONTH(N$1)+12-MONTH('Periodische Zahlungen'!$I44),'Periodische Zahlungen'!$H44)=0,N$1&gt;='Periodische Zahlungen'!$I44,N$1&lt;='Periodische Zahlungen'!$F44),'Periodische Zahlungen'!$D44,0),"")</f>
        <v/>
      </c>
      <c r="O48" s="32" t="str">
        <f ca="1">IFERROR(IF(AND(MOD(MONTH(O$1)+12-MONTH('Periodische Zahlungen'!$I44),'Periodische Zahlungen'!$H44)=0,O$1&gt;='Periodische Zahlungen'!$I44,O$1&lt;='Periodische Zahlungen'!$F44),'Periodische Zahlungen'!$D44,0),"")</f>
        <v/>
      </c>
      <c r="P48" s="32" t="str">
        <f ca="1">IFERROR(IF(AND(MOD(MONTH(P$1)+12-MONTH('Periodische Zahlungen'!$I44),'Periodische Zahlungen'!$H44)=0,P$1&gt;='Periodische Zahlungen'!$I44,P$1&lt;='Periodische Zahlungen'!$F44),'Periodische Zahlungen'!$D44,0),"")</f>
        <v/>
      </c>
      <c r="Q48" s="32" t="str">
        <f ca="1">IFERROR(IF(AND(MOD(MONTH(Q$1)+12-MONTH('Periodische Zahlungen'!$I44),'Periodische Zahlungen'!$H44)=0,Q$1&gt;='Periodische Zahlungen'!$I44,Q$1&lt;='Periodische Zahlungen'!$F44),'Periodische Zahlungen'!$D44,0),"")</f>
        <v/>
      </c>
      <c r="R48" s="32" t="str">
        <f ca="1">IFERROR(IF(AND(MOD(MONTH(R$1)+12-MONTH('Periodische Zahlungen'!$I44),'Periodische Zahlungen'!$H44)=0,R$1&gt;='Periodische Zahlungen'!$I44,R$1&lt;='Periodische Zahlungen'!$F44),'Periodische Zahlungen'!$D44,0),"")</f>
        <v/>
      </c>
      <c r="S48" s="32" t="str">
        <f ca="1">IFERROR(IF(AND(MOD(MONTH(S$1)+12-MONTH('Periodische Zahlungen'!$I44),'Periodische Zahlungen'!$H44)=0,S$1&gt;='Periodische Zahlungen'!$I44,S$1&lt;='Periodische Zahlungen'!$F44),'Periodische Zahlungen'!$D44,0),"")</f>
        <v/>
      </c>
      <c r="T48" s="32" t="str">
        <f ca="1">IFERROR(IF(AND(MOD(MONTH(T$1)+12-MONTH('Periodische Zahlungen'!$I44),'Periodische Zahlungen'!$H44)=0,T$1&gt;='Periodische Zahlungen'!$I44,T$1&lt;='Periodische Zahlungen'!$F44),'Periodische Zahlungen'!$D44,0),"")</f>
        <v/>
      </c>
      <c r="U48" s="32" t="str">
        <f ca="1">IFERROR(IF(AND(MOD(MONTH(U$1)+12-MONTH('Periodische Zahlungen'!$I44),'Periodische Zahlungen'!$H44)=0,U$1&gt;='Periodische Zahlungen'!$I44,U$1&lt;='Periodische Zahlungen'!$F44),'Periodische Zahlungen'!$D44,0),"")</f>
        <v/>
      </c>
      <c r="V48" s="32" t="str">
        <f ca="1">IFERROR(IF(AND(MOD(MONTH(V$1)+12-MONTH('Periodische Zahlungen'!$I44),'Periodische Zahlungen'!$H44)=0,V$1&gt;='Periodische Zahlungen'!$I44,V$1&lt;='Periodische Zahlungen'!$F44),'Periodische Zahlungen'!$D44,0),"")</f>
        <v/>
      </c>
      <c r="W48" s="32" t="str">
        <f ca="1">IFERROR(IF(AND(MOD(MONTH(W$1)+12-MONTH('Periodische Zahlungen'!$I44),'Periodische Zahlungen'!$H44)=0,W$1&gt;='Periodische Zahlungen'!$I44,W$1&lt;='Periodische Zahlungen'!$F44),'Periodische Zahlungen'!$D44,0),"")</f>
        <v/>
      </c>
      <c r="X48" s="32" t="str">
        <f ca="1">IFERROR(IF(AND(MOD(MONTH(X$1)+12-MONTH('Periodische Zahlungen'!$I44),'Periodische Zahlungen'!$H44)=0,X$1&gt;='Periodische Zahlungen'!$I44,X$1&lt;='Periodische Zahlungen'!$F44),'Periodische Zahlungen'!$D44,0),"")</f>
        <v/>
      </c>
      <c r="Y48" s="32" t="str">
        <f ca="1">IFERROR(IF(AND(MOD(MONTH(Y$1)+12-MONTH('Periodische Zahlungen'!$I44),'Periodische Zahlungen'!$H44)=0,Y$1&gt;='Periodische Zahlungen'!$I44,Y$1&lt;='Periodische Zahlungen'!$F44),'Periodische Zahlungen'!$D44,0),"")</f>
        <v/>
      </c>
      <c r="Z48" s="27">
        <f t="shared" ca="1" si="6"/>
        <v>0</v>
      </c>
      <c r="AA48" s="27">
        <f t="shared" ca="1" si="5"/>
        <v>0</v>
      </c>
    </row>
    <row r="49" spans="1:27">
      <c r="A49" s="31" t="str">
        <f>IF('Periodische Zahlungen'!A45&lt;&gt;"",'Periodische Zahlungen'!A45&amp;" ("&amp;'Periodische Zahlungen'!C45&amp;" "&amp;TEXT('Periodische Zahlungen'!D45,"0.00")&amp;" ab "&amp;TEXT('Periodische Zahlungen'!E45,"MMM/JJJJ")&amp;")","")</f>
        <v/>
      </c>
      <c r="B49" s="32" t="str">
        <f ca="1">IFERROR(IF(AND(MOD(MONTH(B$1)+12-MONTH('Periodische Zahlungen'!$I45),'Periodische Zahlungen'!$H45)=0,B$1&gt;='Periodische Zahlungen'!$I45,B$1&lt;='Periodische Zahlungen'!$F45),'Periodische Zahlungen'!$D45,0),"")</f>
        <v/>
      </c>
      <c r="C49" s="32" t="str">
        <f ca="1">IFERROR(IF(AND(MOD(MONTH(C$1)+12-MONTH('Periodische Zahlungen'!$I45),'Periodische Zahlungen'!$H45)=0,C$1&gt;='Periodische Zahlungen'!$I45,C$1&lt;='Periodische Zahlungen'!$F45),'Periodische Zahlungen'!$D45,0),"")</f>
        <v/>
      </c>
      <c r="D49" s="32" t="str">
        <f ca="1">IFERROR(IF(AND(MOD(MONTH(D$1)+12-MONTH('Periodische Zahlungen'!$I45),'Periodische Zahlungen'!$H45)=0,D$1&gt;='Periodische Zahlungen'!$I45,D$1&lt;='Periodische Zahlungen'!$F45),'Periodische Zahlungen'!$D45,0),"")</f>
        <v/>
      </c>
      <c r="E49" s="32" t="str">
        <f ca="1">IFERROR(IF(AND(MOD(MONTH(E$1)+12-MONTH('Periodische Zahlungen'!$I45),'Periodische Zahlungen'!$H45)=0,E$1&gt;='Periodische Zahlungen'!$I45,E$1&lt;='Periodische Zahlungen'!$F45),'Periodische Zahlungen'!$D45,0),"")</f>
        <v/>
      </c>
      <c r="F49" s="32" t="str">
        <f ca="1">IFERROR(IF(AND(MOD(MONTH(F$1)+12-MONTH('Periodische Zahlungen'!$I45),'Periodische Zahlungen'!$H45)=0,F$1&gt;='Periodische Zahlungen'!$I45,F$1&lt;='Periodische Zahlungen'!$F45),'Periodische Zahlungen'!$D45,0),"")</f>
        <v/>
      </c>
      <c r="G49" s="32" t="str">
        <f ca="1">IFERROR(IF(AND(MOD(MONTH(G$1)+12-MONTH('Periodische Zahlungen'!$I45),'Periodische Zahlungen'!$H45)=0,G$1&gt;='Periodische Zahlungen'!$I45,G$1&lt;='Periodische Zahlungen'!$F45),'Periodische Zahlungen'!$D45,0),"")</f>
        <v/>
      </c>
      <c r="H49" s="32" t="str">
        <f ca="1">IFERROR(IF(AND(MOD(MONTH(H$1)+12-MONTH('Periodische Zahlungen'!$I45),'Periodische Zahlungen'!$H45)=0,H$1&gt;='Periodische Zahlungen'!$I45,H$1&lt;='Periodische Zahlungen'!$F45),'Periodische Zahlungen'!$D45,0),"")</f>
        <v/>
      </c>
      <c r="I49" s="32" t="str">
        <f ca="1">IFERROR(IF(AND(MOD(MONTH(I$1)+12-MONTH('Periodische Zahlungen'!$I45),'Periodische Zahlungen'!$H45)=0,I$1&gt;='Periodische Zahlungen'!$I45,I$1&lt;='Periodische Zahlungen'!$F45),'Periodische Zahlungen'!$D45,0),"")</f>
        <v/>
      </c>
      <c r="J49" s="32" t="str">
        <f ca="1">IFERROR(IF(AND(MOD(MONTH(J$1)+12-MONTH('Periodische Zahlungen'!$I45),'Periodische Zahlungen'!$H45)=0,J$1&gt;='Periodische Zahlungen'!$I45,J$1&lt;='Periodische Zahlungen'!$F45),'Periodische Zahlungen'!$D45,0),"")</f>
        <v/>
      </c>
      <c r="K49" s="32" t="str">
        <f ca="1">IFERROR(IF(AND(MOD(MONTH(K$1)+12-MONTH('Periodische Zahlungen'!$I45),'Periodische Zahlungen'!$H45)=0,K$1&gt;='Periodische Zahlungen'!$I45,K$1&lt;='Periodische Zahlungen'!$F45),'Periodische Zahlungen'!$D45,0),"")</f>
        <v/>
      </c>
      <c r="L49" s="32" t="str">
        <f ca="1">IFERROR(IF(AND(MOD(MONTH(L$1)+12-MONTH('Periodische Zahlungen'!$I45),'Periodische Zahlungen'!$H45)=0,L$1&gt;='Periodische Zahlungen'!$I45,L$1&lt;='Periodische Zahlungen'!$F45),'Periodische Zahlungen'!$D45,0),"")</f>
        <v/>
      </c>
      <c r="M49" s="32" t="str">
        <f ca="1">IFERROR(IF(AND(MOD(MONTH(M$1)+12-MONTH('Periodische Zahlungen'!$I45),'Periodische Zahlungen'!$H45)=0,M$1&gt;='Periodische Zahlungen'!$I45,M$1&lt;='Periodische Zahlungen'!$F45),'Periodische Zahlungen'!$D45,0),"")</f>
        <v/>
      </c>
      <c r="N49" s="32" t="str">
        <f ca="1">IFERROR(IF(AND(MOD(MONTH(N$1)+12-MONTH('Periodische Zahlungen'!$I45),'Periodische Zahlungen'!$H45)=0,N$1&gt;='Periodische Zahlungen'!$I45,N$1&lt;='Periodische Zahlungen'!$F45),'Periodische Zahlungen'!$D45,0),"")</f>
        <v/>
      </c>
      <c r="O49" s="32" t="str">
        <f ca="1">IFERROR(IF(AND(MOD(MONTH(O$1)+12-MONTH('Periodische Zahlungen'!$I45),'Periodische Zahlungen'!$H45)=0,O$1&gt;='Periodische Zahlungen'!$I45,O$1&lt;='Periodische Zahlungen'!$F45),'Periodische Zahlungen'!$D45,0),"")</f>
        <v/>
      </c>
      <c r="P49" s="32" t="str">
        <f ca="1">IFERROR(IF(AND(MOD(MONTH(P$1)+12-MONTH('Periodische Zahlungen'!$I45),'Periodische Zahlungen'!$H45)=0,P$1&gt;='Periodische Zahlungen'!$I45,P$1&lt;='Periodische Zahlungen'!$F45),'Periodische Zahlungen'!$D45,0),"")</f>
        <v/>
      </c>
      <c r="Q49" s="32" t="str">
        <f ca="1">IFERROR(IF(AND(MOD(MONTH(Q$1)+12-MONTH('Periodische Zahlungen'!$I45),'Periodische Zahlungen'!$H45)=0,Q$1&gt;='Periodische Zahlungen'!$I45,Q$1&lt;='Periodische Zahlungen'!$F45),'Periodische Zahlungen'!$D45,0),"")</f>
        <v/>
      </c>
      <c r="R49" s="32" t="str">
        <f ca="1">IFERROR(IF(AND(MOD(MONTH(R$1)+12-MONTH('Periodische Zahlungen'!$I45),'Periodische Zahlungen'!$H45)=0,R$1&gt;='Periodische Zahlungen'!$I45,R$1&lt;='Periodische Zahlungen'!$F45),'Periodische Zahlungen'!$D45,0),"")</f>
        <v/>
      </c>
      <c r="S49" s="32" t="str">
        <f ca="1">IFERROR(IF(AND(MOD(MONTH(S$1)+12-MONTH('Periodische Zahlungen'!$I45),'Periodische Zahlungen'!$H45)=0,S$1&gt;='Periodische Zahlungen'!$I45,S$1&lt;='Periodische Zahlungen'!$F45),'Periodische Zahlungen'!$D45,0),"")</f>
        <v/>
      </c>
      <c r="T49" s="32" t="str">
        <f ca="1">IFERROR(IF(AND(MOD(MONTH(T$1)+12-MONTH('Periodische Zahlungen'!$I45),'Periodische Zahlungen'!$H45)=0,T$1&gt;='Periodische Zahlungen'!$I45,T$1&lt;='Periodische Zahlungen'!$F45),'Periodische Zahlungen'!$D45,0),"")</f>
        <v/>
      </c>
      <c r="U49" s="32" t="str">
        <f ca="1">IFERROR(IF(AND(MOD(MONTH(U$1)+12-MONTH('Periodische Zahlungen'!$I45),'Periodische Zahlungen'!$H45)=0,U$1&gt;='Periodische Zahlungen'!$I45,U$1&lt;='Periodische Zahlungen'!$F45),'Periodische Zahlungen'!$D45,0),"")</f>
        <v/>
      </c>
      <c r="V49" s="32" t="str">
        <f ca="1">IFERROR(IF(AND(MOD(MONTH(V$1)+12-MONTH('Periodische Zahlungen'!$I45),'Periodische Zahlungen'!$H45)=0,V$1&gt;='Periodische Zahlungen'!$I45,V$1&lt;='Periodische Zahlungen'!$F45),'Periodische Zahlungen'!$D45,0),"")</f>
        <v/>
      </c>
      <c r="W49" s="32" t="str">
        <f ca="1">IFERROR(IF(AND(MOD(MONTH(W$1)+12-MONTH('Periodische Zahlungen'!$I45),'Periodische Zahlungen'!$H45)=0,W$1&gt;='Periodische Zahlungen'!$I45,W$1&lt;='Periodische Zahlungen'!$F45),'Periodische Zahlungen'!$D45,0),"")</f>
        <v/>
      </c>
      <c r="X49" s="32" t="str">
        <f ca="1">IFERROR(IF(AND(MOD(MONTH(X$1)+12-MONTH('Periodische Zahlungen'!$I45),'Periodische Zahlungen'!$H45)=0,X$1&gt;='Periodische Zahlungen'!$I45,X$1&lt;='Periodische Zahlungen'!$F45),'Periodische Zahlungen'!$D45,0),"")</f>
        <v/>
      </c>
      <c r="Y49" s="32" t="str">
        <f ca="1">IFERROR(IF(AND(MOD(MONTH(Y$1)+12-MONTH('Periodische Zahlungen'!$I45),'Periodische Zahlungen'!$H45)=0,Y$1&gt;='Periodische Zahlungen'!$I45,Y$1&lt;='Periodische Zahlungen'!$F45),'Periodische Zahlungen'!$D45,0),"")</f>
        <v/>
      </c>
      <c r="Z49" s="27">
        <f t="shared" ca="1" si="6"/>
        <v>0</v>
      </c>
      <c r="AA49" s="27">
        <f t="shared" ca="1" si="5"/>
        <v>0</v>
      </c>
    </row>
    <row r="50" spans="1:27">
      <c r="A50" s="31" t="str">
        <f>IF('Periodische Zahlungen'!A46&lt;&gt;"",'Periodische Zahlungen'!A46&amp;" ("&amp;'Periodische Zahlungen'!C46&amp;" "&amp;TEXT('Periodische Zahlungen'!D46,"0.00")&amp;" ab "&amp;TEXT('Periodische Zahlungen'!E46,"MMM/JJJJ")&amp;")","")</f>
        <v/>
      </c>
      <c r="B50" s="32" t="str">
        <f ca="1">IFERROR(IF(AND(MOD(MONTH(B$1)+12-MONTH('Periodische Zahlungen'!$I46),'Periodische Zahlungen'!$H46)=0,B$1&gt;='Periodische Zahlungen'!$I46,B$1&lt;='Periodische Zahlungen'!$F46),'Periodische Zahlungen'!$D46,0),"")</f>
        <v/>
      </c>
      <c r="C50" s="32" t="str">
        <f ca="1">IFERROR(IF(AND(MOD(MONTH(C$1)+12-MONTH('Periodische Zahlungen'!$I46),'Periodische Zahlungen'!$H46)=0,C$1&gt;='Periodische Zahlungen'!$I46,C$1&lt;='Periodische Zahlungen'!$F46),'Periodische Zahlungen'!$D46,0),"")</f>
        <v/>
      </c>
      <c r="D50" s="32" t="str">
        <f ca="1">IFERROR(IF(AND(MOD(MONTH(D$1)+12-MONTH('Periodische Zahlungen'!$I46),'Periodische Zahlungen'!$H46)=0,D$1&gt;='Periodische Zahlungen'!$I46,D$1&lt;='Periodische Zahlungen'!$F46),'Periodische Zahlungen'!$D46,0),"")</f>
        <v/>
      </c>
      <c r="E50" s="32" t="str">
        <f ca="1">IFERROR(IF(AND(MOD(MONTH(E$1)+12-MONTH('Periodische Zahlungen'!$I46),'Periodische Zahlungen'!$H46)=0,E$1&gt;='Periodische Zahlungen'!$I46,E$1&lt;='Periodische Zahlungen'!$F46),'Periodische Zahlungen'!$D46,0),"")</f>
        <v/>
      </c>
      <c r="F50" s="32" t="str">
        <f ca="1">IFERROR(IF(AND(MOD(MONTH(F$1)+12-MONTH('Periodische Zahlungen'!$I46),'Periodische Zahlungen'!$H46)=0,F$1&gt;='Periodische Zahlungen'!$I46,F$1&lt;='Periodische Zahlungen'!$F46),'Periodische Zahlungen'!$D46,0),"")</f>
        <v/>
      </c>
      <c r="G50" s="32" t="str">
        <f ca="1">IFERROR(IF(AND(MOD(MONTH(G$1)+12-MONTH('Periodische Zahlungen'!$I46),'Periodische Zahlungen'!$H46)=0,G$1&gt;='Periodische Zahlungen'!$I46,G$1&lt;='Periodische Zahlungen'!$F46),'Periodische Zahlungen'!$D46,0),"")</f>
        <v/>
      </c>
      <c r="H50" s="32" t="str">
        <f ca="1">IFERROR(IF(AND(MOD(MONTH(H$1)+12-MONTH('Periodische Zahlungen'!$I46),'Periodische Zahlungen'!$H46)=0,H$1&gt;='Periodische Zahlungen'!$I46,H$1&lt;='Periodische Zahlungen'!$F46),'Periodische Zahlungen'!$D46,0),"")</f>
        <v/>
      </c>
      <c r="I50" s="32" t="str">
        <f ca="1">IFERROR(IF(AND(MOD(MONTH(I$1)+12-MONTH('Periodische Zahlungen'!$I46),'Periodische Zahlungen'!$H46)=0,I$1&gt;='Periodische Zahlungen'!$I46,I$1&lt;='Periodische Zahlungen'!$F46),'Periodische Zahlungen'!$D46,0),"")</f>
        <v/>
      </c>
      <c r="J50" s="32" t="str">
        <f ca="1">IFERROR(IF(AND(MOD(MONTH(J$1)+12-MONTH('Periodische Zahlungen'!$I46),'Periodische Zahlungen'!$H46)=0,J$1&gt;='Periodische Zahlungen'!$I46,J$1&lt;='Periodische Zahlungen'!$F46),'Periodische Zahlungen'!$D46,0),"")</f>
        <v/>
      </c>
      <c r="K50" s="32" t="str">
        <f ca="1">IFERROR(IF(AND(MOD(MONTH(K$1)+12-MONTH('Periodische Zahlungen'!$I46),'Periodische Zahlungen'!$H46)=0,K$1&gt;='Periodische Zahlungen'!$I46,K$1&lt;='Periodische Zahlungen'!$F46),'Periodische Zahlungen'!$D46,0),"")</f>
        <v/>
      </c>
      <c r="L50" s="32" t="str">
        <f ca="1">IFERROR(IF(AND(MOD(MONTH(L$1)+12-MONTH('Periodische Zahlungen'!$I46),'Periodische Zahlungen'!$H46)=0,L$1&gt;='Periodische Zahlungen'!$I46,L$1&lt;='Periodische Zahlungen'!$F46),'Periodische Zahlungen'!$D46,0),"")</f>
        <v/>
      </c>
      <c r="M50" s="32" t="str">
        <f ca="1">IFERROR(IF(AND(MOD(MONTH(M$1)+12-MONTH('Periodische Zahlungen'!$I46),'Periodische Zahlungen'!$H46)=0,M$1&gt;='Periodische Zahlungen'!$I46,M$1&lt;='Periodische Zahlungen'!$F46),'Periodische Zahlungen'!$D46,0),"")</f>
        <v/>
      </c>
      <c r="N50" s="32" t="str">
        <f ca="1">IFERROR(IF(AND(MOD(MONTH(N$1)+12-MONTH('Periodische Zahlungen'!$I46),'Periodische Zahlungen'!$H46)=0,N$1&gt;='Periodische Zahlungen'!$I46,N$1&lt;='Periodische Zahlungen'!$F46),'Periodische Zahlungen'!$D46,0),"")</f>
        <v/>
      </c>
      <c r="O50" s="32" t="str">
        <f ca="1">IFERROR(IF(AND(MOD(MONTH(O$1)+12-MONTH('Periodische Zahlungen'!$I46),'Periodische Zahlungen'!$H46)=0,O$1&gt;='Periodische Zahlungen'!$I46,O$1&lt;='Periodische Zahlungen'!$F46),'Periodische Zahlungen'!$D46,0),"")</f>
        <v/>
      </c>
      <c r="P50" s="32" t="str">
        <f ca="1">IFERROR(IF(AND(MOD(MONTH(P$1)+12-MONTH('Periodische Zahlungen'!$I46),'Periodische Zahlungen'!$H46)=0,P$1&gt;='Periodische Zahlungen'!$I46,P$1&lt;='Periodische Zahlungen'!$F46),'Periodische Zahlungen'!$D46,0),"")</f>
        <v/>
      </c>
      <c r="Q50" s="32" t="str">
        <f ca="1">IFERROR(IF(AND(MOD(MONTH(Q$1)+12-MONTH('Periodische Zahlungen'!$I46),'Periodische Zahlungen'!$H46)=0,Q$1&gt;='Periodische Zahlungen'!$I46,Q$1&lt;='Periodische Zahlungen'!$F46),'Periodische Zahlungen'!$D46,0),"")</f>
        <v/>
      </c>
      <c r="R50" s="32" t="str">
        <f ca="1">IFERROR(IF(AND(MOD(MONTH(R$1)+12-MONTH('Periodische Zahlungen'!$I46),'Periodische Zahlungen'!$H46)=0,R$1&gt;='Periodische Zahlungen'!$I46,R$1&lt;='Periodische Zahlungen'!$F46),'Periodische Zahlungen'!$D46,0),"")</f>
        <v/>
      </c>
      <c r="S50" s="32" t="str">
        <f ca="1">IFERROR(IF(AND(MOD(MONTH(S$1)+12-MONTH('Periodische Zahlungen'!$I46),'Periodische Zahlungen'!$H46)=0,S$1&gt;='Periodische Zahlungen'!$I46,S$1&lt;='Periodische Zahlungen'!$F46),'Periodische Zahlungen'!$D46,0),"")</f>
        <v/>
      </c>
      <c r="T50" s="32" t="str">
        <f ca="1">IFERROR(IF(AND(MOD(MONTH(T$1)+12-MONTH('Periodische Zahlungen'!$I46),'Periodische Zahlungen'!$H46)=0,T$1&gt;='Periodische Zahlungen'!$I46,T$1&lt;='Periodische Zahlungen'!$F46),'Periodische Zahlungen'!$D46,0),"")</f>
        <v/>
      </c>
      <c r="U50" s="32" t="str">
        <f ca="1">IFERROR(IF(AND(MOD(MONTH(U$1)+12-MONTH('Periodische Zahlungen'!$I46),'Periodische Zahlungen'!$H46)=0,U$1&gt;='Periodische Zahlungen'!$I46,U$1&lt;='Periodische Zahlungen'!$F46),'Periodische Zahlungen'!$D46,0),"")</f>
        <v/>
      </c>
      <c r="V50" s="32" t="str">
        <f ca="1">IFERROR(IF(AND(MOD(MONTH(V$1)+12-MONTH('Periodische Zahlungen'!$I46),'Periodische Zahlungen'!$H46)=0,V$1&gt;='Periodische Zahlungen'!$I46,V$1&lt;='Periodische Zahlungen'!$F46),'Periodische Zahlungen'!$D46,0),"")</f>
        <v/>
      </c>
      <c r="W50" s="32" t="str">
        <f ca="1">IFERROR(IF(AND(MOD(MONTH(W$1)+12-MONTH('Periodische Zahlungen'!$I46),'Periodische Zahlungen'!$H46)=0,W$1&gt;='Periodische Zahlungen'!$I46,W$1&lt;='Periodische Zahlungen'!$F46),'Periodische Zahlungen'!$D46,0),"")</f>
        <v/>
      </c>
      <c r="X50" s="32" t="str">
        <f ca="1">IFERROR(IF(AND(MOD(MONTH(X$1)+12-MONTH('Periodische Zahlungen'!$I46),'Periodische Zahlungen'!$H46)=0,X$1&gt;='Periodische Zahlungen'!$I46,X$1&lt;='Periodische Zahlungen'!$F46),'Periodische Zahlungen'!$D46,0),"")</f>
        <v/>
      </c>
      <c r="Y50" s="32" t="str">
        <f ca="1">IFERROR(IF(AND(MOD(MONTH(Y$1)+12-MONTH('Periodische Zahlungen'!$I46),'Periodische Zahlungen'!$H46)=0,Y$1&gt;='Periodische Zahlungen'!$I46,Y$1&lt;='Periodische Zahlungen'!$F46),'Periodische Zahlungen'!$D46,0),"")</f>
        <v/>
      </c>
      <c r="Z50" s="27">
        <f t="shared" ref="Z50:Z59" ca="1" si="7">SUM(B50:Y50)</f>
        <v>0</v>
      </c>
      <c r="AA50" s="27">
        <f t="shared" ca="1" si="5"/>
        <v>0</v>
      </c>
    </row>
    <row r="51" spans="1:27">
      <c r="A51" s="31" t="str">
        <f>IF('Periodische Zahlungen'!A47&lt;&gt;"",'Periodische Zahlungen'!A47&amp;" ("&amp;'Periodische Zahlungen'!C47&amp;" "&amp;TEXT('Periodische Zahlungen'!D47,"0.00")&amp;" ab "&amp;TEXT('Periodische Zahlungen'!E47,"MMM/JJJJ")&amp;")","")</f>
        <v/>
      </c>
      <c r="B51" s="32" t="str">
        <f ca="1">IFERROR(IF(AND(MOD(MONTH(B$1)+12-MONTH('Periodische Zahlungen'!$I47),'Periodische Zahlungen'!$H47)=0,B$1&gt;='Periodische Zahlungen'!$I47,B$1&lt;='Periodische Zahlungen'!$F47),'Periodische Zahlungen'!$D47,0),"")</f>
        <v/>
      </c>
      <c r="C51" s="32" t="str">
        <f ca="1">IFERROR(IF(AND(MOD(MONTH(C$1)+12-MONTH('Periodische Zahlungen'!$I47),'Periodische Zahlungen'!$H47)=0,C$1&gt;='Periodische Zahlungen'!$I47,C$1&lt;='Periodische Zahlungen'!$F47),'Periodische Zahlungen'!$D47,0),"")</f>
        <v/>
      </c>
      <c r="D51" s="32" t="str">
        <f ca="1">IFERROR(IF(AND(MOD(MONTH(D$1)+12-MONTH('Periodische Zahlungen'!$I47),'Periodische Zahlungen'!$H47)=0,D$1&gt;='Periodische Zahlungen'!$I47,D$1&lt;='Periodische Zahlungen'!$F47),'Periodische Zahlungen'!$D47,0),"")</f>
        <v/>
      </c>
      <c r="E51" s="32" t="str">
        <f ca="1">IFERROR(IF(AND(MOD(MONTH(E$1)+12-MONTH('Periodische Zahlungen'!$I47),'Periodische Zahlungen'!$H47)=0,E$1&gt;='Periodische Zahlungen'!$I47,E$1&lt;='Periodische Zahlungen'!$F47),'Periodische Zahlungen'!$D47,0),"")</f>
        <v/>
      </c>
      <c r="F51" s="32" t="str">
        <f ca="1">IFERROR(IF(AND(MOD(MONTH(F$1)+12-MONTH('Periodische Zahlungen'!$I47),'Periodische Zahlungen'!$H47)=0,F$1&gt;='Periodische Zahlungen'!$I47,F$1&lt;='Periodische Zahlungen'!$F47),'Periodische Zahlungen'!$D47,0),"")</f>
        <v/>
      </c>
      <c r="G51" s="32" t="str">
        <f ca="1">IFERROR(IF(AND(MOD(MONTH(G$1)+12-MONTH('Periodische Zahlungen'!$I47),'Periodische Zahlungen'!$H47)=0,G$1&gt;='Periodische Zahlungen'!$I47,G$1&lt;='Periodische Zahlungen'!$F47),'Periodische Zahlungen'!$D47,0),"")</f>
        <v/>
      </c>
      <c r="H51" s="32" t="str">
        <f ca="1">IFERROR(IF(AND(MOD(MONTH(H$1)+12-MONTH('Periodische Zahlungen'!$I47),'Periodische Zahlungen'!$H47)=0,H$1&gt;='Periodische Zahlungen'!$I47,H$1&lt;='Periodische Zahlungen'!$F47),'Periodische Zahlungen'!$D47,0),"")</f>
        <v/>
      </c>
      <c r="I51" s="32" t="str">
        <f ca="1">IFERROR(IF(AND(MOD(MONTH(I$1)+12-MONTH('Periodische Zahlungen'!$I47),'Periodische Zahlungen'!$H47)=0,I$1&gt;='Periodische Zahlungen'!$I47,I$1&lt;='Periodische Zahlungen'!$F47),'Periodische Zahlungen'!$D47,0),"")</f>
        <v/>
      </c>
      <c r="J51" s="32" t="str">
        <f ca="1">IFERROR(IF(AND(MOD(MONTH(J$1)+12-MONTH('Periodische Zahlungen'!$I47),'Periodische Zahlungen'!$H47)=0,J$1&gt;='Periodische Zahlungen'!$I47,J$1&lt;='Periodische Zahlungen'!$F47),'Periodische Zahlungen'!$D47,0),"")</f>
        <v/>
      </c>
      <c r="K51" s="32" t="str">
        <f ca="1">IFERROR(IF(AND(MOD(MONTH(K$1)+12-MONTH('Periodische Zahlungen'!$I47),'Periodische Zahlungen'!$H47)=0,K$1&gt;='Periodische Zahlungen'!$I47,K$1&lt;='Periodische Zahlungen'!$F47),'Periodische Zahlungen'!$D47,0),"")</f>
        <v/>
      </c>
      <c r="L51" s="32" t="str">
        <f ca="1">IFERROR(IF(AND(MOD(MONTH(L$1)+12-MONTH('Periodische Zahlungen'!$I47),'Periodische Zahlungen'!$H47)=0,L$1&gt;='Periodische Zahlungen'!$I47,L$1&lt;='Periodische Zahlungen'!$F47),'Periodische Zahlungen'!$D47,0),"")</f>
        <v/>
      </c>
      <c r="M51" s="32" t="str">
        <f ca="1">IFERROR(IF(AND(MOD(MONTH(M$1)+12-MONTH('Periodische Zahlungen'!$I47),'Periodische Zahlungen'!$H47)=0,M$1&gt;='Periodische Zahlungen'!$I47,M$1&lt;='Periodische Zahlungen'!$F47),'Periodische Zahlungen'!$D47,0),"")</f>
        <v/>
      </c>
      <c r="N51" s="32" t="str">
        <f ca="1">IFERROR(IF(AND(MOD(MONTH(N$1)+12-MONTH('Periodische Zahlungen'!$I47),'Periodische Zahlungen'!$H47)=0,N$1&gt;='Periodische Zahlungen'!$I47,N$1&lt;='Periodische Zahlungen'!$F47),'Periodische Zahlungen'!$D47,0),"")</f>
        <v/>
      </c>
      <c r="O51" s="32" t="str">
        <f ca="1">IFERROR(IF(AND(MOD(MONTH(O$1)+12-MONTH('Periodische Zahlungen'!$I47),'Periodische Zahlungen'!$H47)=0,O$1&gt;='Periodische Zahlungen'!$I47,O$1&lt;='Periodische Zahlungen'!$F47),'Periodische Zahlungen'!$D47,0),"")</f>
        <v/>
      </c>
      <c r="P51" s="32" t="str">
        <f ca="1">IFERROR(IF(AND(MOD(MONTH(P$1)+12-MONTH('Periodische Zahlungen'!$I47),'Periodische Zahlungen'!$H47)=0,P$1&gt;='Periodische Zahlungen'!$I47,P$1&lt;='Periodische Zahlungen'!$F47),'Periodische Zahlungen'!$D47,0),"")</f>
        <v/>
      </c>
      <c r="Q51" s="32" t="str">
        <f ca="1">IFERROR(IF(AND(MOD(MONTH(Q$1)+12-MONTH('Periodische Zahlungen'!$I47),'Periodische Zahlungen'!$H47)=0,Q$1&gt;='Periodische Zahlungen'!$I47,Q$1&lt;='Periodische Zahlungen'!$F47),'Periodische Zahlungen'!$D47,0),"")</f>
        <v/>
      </c>
      <c r="R51" s="32" t="str">
        <f ca="1">IFERROR(IF(AND(MOD(MONTH(R$1)+12-MONTH('Periodische Zahlungen'!$I47),'Periodische Zahlungen'!$H47)=0,R$1&gt;='Periodische Zahlungen'!$I47,R$1&lt;='Periodische Zahlungen'!$F47),'Periodische Zahlungen'!$D47,0),"")</f>
        <v/>
      </c>
      <c r="S51" s="32" t="str">
        <f ca="1">IFERROR(IF(AND(MOD(MONTH(S$1)+12-MONTH('Periodische Zahlungen'!$I47),'Periodische Zahlungen'!$H47)=0,S$1&gt;='Periodische Zahlungen'!$I47,S$1&lt;='Periodische Zahlungen'!$F47),'Periodische Zahlungen'!$D47,0),"")</f>
        <v/>
      </c>
      <c r="T51" s="32" t="str">
        <f ca="1">IFERROR(IF(AND(MOD(MONTH(T$1)+12-MONTH('Periodische Zahlungen'!$I47),'Periodische Zahlungen'!$H47)=0,T$1&gt;='Periodische Zahlungen'!$I47,T$1&lt;='Periodische Zahlungen'!$F47),'Periodische Zahlungen'!$D47,0),"")</f>
        <v/>
      </c>
      <c r="U51" s="32" t="str">
        <f ca="1">IFERROR(IF(AND(MOD(MONTH(U$1)+12-MONTH('Periodische Zahlungen'!$I47),'Periodische Zahlungen'!$H47)=0,U$1&gt;='Periodische Zahlungen'!$I47,U$1&lt;='Periodische Zahlungen'!$F47),'Periodische Zahlungen'!$D47,0),"")</f>
        <v/>
      </c>
      <c r="V51" s="32" t="str">
        <f ca="1">IFERROR(IF(AND(MOD(MONTH(V$1)+12-MONTH('Periodische Zahlungen'!$I47),'Periodische Zahlungen'!$H47)=0,V$1&gt;='Periodische Zahlungen'!$I47,V$1&lt;='Periodische Zahlungen'!$F47),'Periodische Zahlungen'!$D47,0),"")</f>
        <v/>
      </c>
      <c r="W51" s="32" t="str">
        <f ca="1">IFERROR(IF(AND(MOD(MONTH(W$1)+12-MONTH('Periodische Zahlungen'!$I47),'Periodische Zahlungen'!$H47)=0,W$1&gt;='Periodische Zahlungen'!$I47,W$1&lt;='Periodische Zahlungen'!$F47),'Periodische Zahlungen'!$D47,0),"")</f>
        <v/>
      </c>
      <c r="X51" s="32" t="str">
        <f ca="1">IFERROR(IF(AND(MOD(MONTH(X$1)+12-MONTH('Periodische Zahlungen'!$I47),'Periodische Zahlungen'!$H47)=0,X$1&gt;='Periodische Zahlungen'!$I47,X$1&lt;='Periodische Zahlungen'!$F47),'Periodische Zahlungen'!$D47,0),"")</f>
        <v/>
      </c>
      <c r="Y51" s="32" t="str">
        <f ca="1">IFERROR(IF(AND(MOD(MONTH(Y$1)+12-MONTH('Periodische Zahlungen'!$I47),'Periodische Zahlungen'!$H47)=0,Y$1&gt;='Periodische Zahlungen'!$I47,Y$1&lt;='Periodische Zahlungen'!$F47),'Periodische Zahlungen'!$D47,0),"")</f>
        <v/>
      </c>
      <c r="Z51" s="27">
        <f t="shared" ca="1" si="7"/>
        <v>0</v>
      </c>
      <c r="AA51" s="27">
        <f t="shared" ca="1" si="5"/>
        <v>0</v>
      </c>
    </row>
    <row r="52" spans="1:27">
      <c r="A52" s="31" t="str">
        <f>IF('Periodische Zahlungen'!A48&lt;&gt;"",'Periodische Zahlungen'!A48&amp;" ("&amp;'Periodische Zahlungen'!C48&amp;" "&amp;TEXT('Periodische Zahlungen'!D48,"0.00")&amp;" ab "&amp;TEXT('Periodische Zahlungen'!E48,"MMM/JJJJ")&amp;")","")</f>
        <v/>
      </c>
      <c r="B52" s="32" t="str">
        <f ca="1">IFERROR(IF(AND(MOD(MONTH(B$1)+12-MONTH('Periodische Zahlungen'!$I48),'Periodische Zahlungen'!$H48)=0,B$1&gt;='Periodische Zahlungen'!$I48,B$1&lt;='Periodische Zahlungen'!$F48),'Periodische Zahlungen'!$D48,0),"")</f>
        <v/>
      </c>
      <c r="C52" s="32" t="str">
        <f ca="1">IFERROR(IF(AND(MOD(MONTH(C$1)+12-MONTH('Periodische Zahlungen'!$I48),'Periodische Zahlungen'!$H48)=0,C$1&gt;='Periodische Zahlungen'!$I48,C$1&lt;='Periodische Zahlungen'!$F48),'Periodische Zahlungen'!$D48,0),"")</f>
        <v/>
      </c>
      <c r="D52" s="32" t="str">
        <f ca="1">IFERROR(IF(AND(MOD(MONTH(D$1)+12-MONTH('Periodische Zahlungen'!$I48),'Periodische Zahlungen'!$H48)=0,D$1&gt;='Periodische Zahlungen'!$I48,D$1&lt;='Periodische Zahlungen'!$F48),'Periodische Zahlungen'!$D48,0),"")</f>
        <v/>
      </c>
      <c r="E52" s="32" t="str">
        <f ca="1">IFERROR(IF(AND(MOD(MONTH(E$1)+12-MONTH('Periodische Zahlungen'!$I48),'Periodische Zahlungen'!$H48)=0,E$1&gt;='Periodische Zahlungen'!$I48,E$1&lt;='Periodische Zahlungen'!$F48),'Periodische Zahlungen'!$D48,0),"")</f>
        <v/>
      </c>
      <c r="F52" s="32" t="str">
        <f ca="1">IFERROR(IF(AND(MOD(MONTH(F$1)+12-MONTH('Periodische Zahlungen'!$I48),'Periodische Zahlungen'!$H48)=0,F$1&gt;='Periodische Zahlungen'!$I48,F$1&lt;='Periodische Zahlungen'!$F48),'Periodische Zahlungen'!$D48,0),"")</f>
        <v/>
      </c>
      <c r="G52" s="32" t="str">
        <f ca="1">IFERROR(IF(AND(MOD(MONTH(G$1)+12-MONTH('Periodische Zahlungen'!$I48),'Periodische Zahlungen'!$H48)=0,G$1&gt;='Periodische Zahlungen'!$I48,G$1&lt;='Periodische Zahlungen'!$F48),'Periodische Zahlungen'!$D48,0),"")</f>
        <v/>
      </c>
      <c r="H52" s="32" t="str">
        <f ca="1">IFERROR(IF(AND(MOD(MONTH(H$1)+12-MONTH('Periodische Zahlungen'!$I48),'Periodische Zahlungen'!$H48)=0,H$1&gt;='Periodische Zahlungen'!$I48,H$1&lt;='Periodische Zahlungen'!$F48),'Periodische Zahlungen'!$D48,0),"")</f>
        <v/>
      </c>
      <c r="I52" s="32" t="str">
        <f ca="1">IFERROR(IF(AND(MOD(MONTH(I$1)+12-MONTH('Periodische Zahlungen'!$I48),'Periodische Zahlungen'!$H48)=0,I$1&gt;='Periodische Zahlungen'!$I48,I$1&lt;='Periodische Zahlungen'!$F48),'Periodische Zahlungen'!$D48,0),"")</f>
        <v/>
      </c>
      <c r="J52" s="32" t="str">
        <f ca="1">IFERROR(IF(AND(MOD(MONTH(J$1)+12-MONTH('Periodische Zahlungen'!$I48),'Periodische Zahlungen'!$H48)=0,J$1&gt;='Periodische Zahlungen'!$I48,J$1&lt;='Periodische Zahlungen'!$F48),'Periodische Zahlungen'!$D48,0),"")</f>
        <v/>
      </c>
      <c r="K52" s="32" t="str">
        <f ca="1">IFERROR(IF(AND(MOD(MONTH(K$1)+12-MONTH('Periodische Zahlungen'!$I48),'Periodische Zahlungen'!$H48)=0,K$1&gt;='Periodische Zahlungen'!$I48,K$1&lt;='Periodische Zahlungen'!$F48),'Periodische Zahlungen'!$D48,0),"")</f>
        <v/>
      </c>
      <c r="L52" s="32" t="str">
        <f ca="1">IFERROR(IF(AND(MOD(MONTH(L$1)+12-MONTH('Periodische Zahlungen'!$I48),'Periodische Zahlungen'!$H48)=0,L$1&gt;='Periodische Zahlungen'!$I48,L$1&lt;='Periodische Zahlungen'!$F48),'Periodische Zahlungen'!$D48,0),"")</f>
        <v/>
      </c>
      <c r="M52" s="32" t="str">
        <f ca="1">IFERROR(IF(AND(MOD(MONTH(M$1)+12-MONTH('Periodische Zahlungen'!$I48),'Periodische Zahlungen'!$H48)=0,M$1&gt;='Periodische Zahlungen'!$I48,M$1&lt;='Periodische Zahlungen'!$F48),'Periodische Zahlungen'!$D48,0),"")</f>
        <v/>
      </c>
      <c r="N52" s="32" t="str">
        <f ca="1">IFERROR(IF(AND(MOD(MONTH(N$1)+12-MONTH('Periodische Zahlungen'!$I48),'Periodische Zahlungen'!$H48)=0,N$1&gt;='Periodische Zahlungen'!$I48,N$1&lt;='Periodische Zahlungen'!$F48),'Periodische Zahlungen'!$D48,0),"")</f>
        <v/>
      </c>
      <c r="O52" s="32" t="str">
        <f ca="1">IFERROR(IF(AND(MOD(MONTH(O$1)+12-MONTH('Periodische Zahlungen'!$I48),'Periodische Zahlungen'!$H48)=0,O$1&gt;='Periodische Zahlungen'!$I48,O$1&lt;='Periodische Zahlungen'!$F48),'Periodische Zahlungen'!$D48,0),"")</f>
        <v/>
      </c>
      <c r="P52" s="32" t="str">
        <f ca="1">IFERROR(IF(AND(MOD(MONTH(P$1)+12-MONTH('Periodische Zahlungen'!$I48),'Periodische Zahlungen'!$H48)=0,P$1&gt;='Periodische Zahlungen'!$I48,P$1&lt;='Periodische Zahlungen'!$F48),'Periodische Zahlungen'!$D48,0),"")</f>
        <v/>
      </c>
      <c r="Q52" s="32" t="str">
        <f ca="1">IFERROR(IF(AND(MOD(MONTH(Q$1)+12-MONTH('Periodische Zahlungen'!$I48),'Periodische Zahlungen'!$H48)=0,Q$1&gt;='Periodische Zahlungen'!$I48,Q$1&lt;='Periodische Zahlungen'!$F48),'Periodische Zahlungen'!$D48,0),"")</f>
        <v/>
      </c>
      <c r="R52" s="32" t="str">
        <f ca="1">IFERROR(IF(AND(MOD(MONTH(R$1)+12-MONTH('Periodische Zahlungen'!$I48),'Periodische Zahlungen'!$H48)=0,R$1&gt;='Periodische Zahlungen'!$I48,R$1&lt;='Periodische Zahlungen'!$F48),'Periodische Zahlungen'!$D48,0),"")</f>
        <v/>
      </c>
      <c r="S52" s="32" t="str">
        <f ca="1">IFERROR(IF(AND(MOD(MONTH(S$1)+12-MONTH('Periodische Zahlungen'!$I48),'Periodische Zahlungen'!$H48)=0,S$1&gt;='Periodische Zahlungen'!$I48,S$1&lt;='Periodische Zahlungen'!$F48),'Periodische Zahlungen'!$D48,0),"")</f>
        <v/>
      </c>
      <c r="T52" s="32" t="str">
        <f ca="1">IFERROR(IF(AND(MOD(MONTH(T$1)+12-MONTH('Periodische Zahlungen'!$I48),'Periodische Zahlungen'!$H48)=0,T$1&gt;='Periodische Zahlungen'!$I48,T$1&lt;='Periodische Zahlungen'!$F48),'Periodische Zahlungen'!$D48,0),"")</f>
        <v/>
      </c>
      <c r="U52" s="32" t="str">
        <f ca="1">IFERROR(IF(AND(MOD(MONTH(U$1)+12-MONTH('Periodische Zahlungen'!$I48),'Periodische Zahlungen'!$H48)=0,U$1&gt;='Periodische Zahlungen'!$I48,U$1&lt;='Periodische Zahlungen'!$F48),'Periodische Zahlungen'!$D48,0),"")</f>
        <v/>
      </c>
      <c r="V52" s="32" t="str">
        <f ca="1">IFERROR(IF(AND(MOD(MONTH(V$1)+12-MONTH('Periodische Zahlungen'!$I48),'Periodische Zahlungen'!$H48)=0,V$1&gt;='Periodische Zahlungen'!$I48,V$1&lt;='Periodische Zahlungen'!$F48),'Periodische Zahlungen'!$D48,0),"")</f>
        <v/>
      </c>
      <c r="W52" s="32" t="str">
        <f ca="1">IFERROR(IF(AND(MOD(MONTH(W$1)+12-MONTH('Periodische Zahlungen'!$I48),'Periodische Zahlungen'!$H48)=0,W$1&gt;='Periodische Zahlungen'!$I48,W$1&lt;='Periodische Zahlungen'!$F48),'Periodische Zahlungen'!$D48,0),"")</f>
        <v/>
      </c>
      <c r="X52" s="32" t="str">
        <f ca="1">IFERROR(IF(AND(MOD(MONTH(X$1)+12-MONTH('Periodische Zahlungen'!$I48),'Periodische Zahlungen'!$H48)=0,X$1&gt;='Periodische Zahlungen'!$I48,X$1&lt;='Periodische Zahlungen'!$F48),'Periodische Zahlungen'!$D48,0),"")</f>
        <v/>
      </c>
      <c r="Y52" s="32" t="str">
        <f ca="1">IFERROR(IF(AND(MOD(MONTH(Y$1)+12-MONTH('Periodische Zahlungen'!$I48),'Periodische Zahlungen'!$H48)=0,Y$1&gt;='Periodische Zahlungen'!$I48,Y$1&lt;='Periodische Zahlungen'!$F48),'Periodische Zahlungen'!$D48,0),"")</f>
        <v/>
      </c>
      <c r="Z52" s="27">
        <f t="shared" ca="1" si="7"/>
        <v>0</v>
      </c>
      <c r="AA52" s="27">
        <f t="shared" ca="1" si="5"/>
        <v>0</v>
      </c>
    </row>
    <row r="53" spans="1:27">
      <c r="A53" s="31" t="str">
        <f>IF('Periodische Zahlungen'!A49&lt;&gt;"",'Periodische Zahlungen'!A49&amp;" ("&amp;'Periodische Zahlungen'!C49&amp;" "&amp;TEXT('Periodische Zahlungen'!D49,"0.00")&amp;" ab "&amp;TEXT('Periodische Zahlungen'!E49,"MMM/JJJJ")&amp;")","")</f>
        <v/>
      </c>
      <c r="B53" s="32" t="str">
        <f ca="1">IFERROR(IF(AND(MOD(MONTH(B$1)+12-MONTH('Periodische Zahlungen'!$I49),'Periodische Zahlungen'!$H49)=0,B$1&gt;='Periodische Zahlungen'!$I49,B$1&lt;='Periodische Zahlungen'!$F49),'Periodische Zahlungen'!$D49,0),"")</f>
        <v/>
      </c>
      <c r="C53" s="32" t="str">
        <f ca="1">IFERROR(IF(AND(MOD(MONTH(C$1)+12-MONTH('Periodische Zahlungen'!$I49),'Periodische Zahlungen'!$H49)=0,C$1&gt;='Periodische Zahlungen'!$I49,C$1&lt;='Periodische Zahlungen'!$F49),'Periodische Zahlungen'!$D49,0),"")</f>
        <v/>
      </c>
      <c r="D53" s="32" t="str">
        <f ca="1">IFERROR(IF(AND(MOD(MONTH(D$1)+12-MONTH('Periodische Zahlungen'!$I49),'Periodische Zahlungen'!$H49)=0,D$1&gt;='Periodische Zahlungen'!$I49,D$1&lt;='Periodische Zahlungen'!$F49),'Periodische Zahlungen'!$D49,0),"")</f>
        <v/>
      </c>
      <c r="E53" s="32" t="str">
        <f ca="1">IFERROR(IF(AND(MOD(MONTH(E$1)+12-MONTH('Periodische Zahlungen'!$I49),'Periodische Zahlungen'!$H49)=0,E$1&gt;='Periodische Zahlungen'!$I49,E$1&lt;='Periodische Zahlungen'!$F49),'Periodische Zahlungen'!$D49,0),"")</f>
        <v/>
      </c>
      <c r="F53" s="32" t="str">
        <f ca="1">IFERROR(IF(AND(MOD(MONTH(F$1)+12-MONTH('Periodische Zahlungen'!$I49),'Periodische Zahlungen'!$H49)=0,F$1&gt;='Periodische Zahlungen'!$I49,F$1&lt;='Periodische Zahlungen'!$F49),'Periodische Zahlungen'!$D49,0),"")</f>
        <v/>
      </c>
      <c r="G53" s="32" t="str">
        <f ca="1">IFERROR(IF(AND(MOD(MONTH(G$1)+12-MONTH('Periodische Zahlungen'!$I49),'Periodische Zahlungen'!$H49)=0,G$1&gt;='Periodische Zahlungen'!$I49,G$1&lt;='Periodische Zahlungen'!$F49),'Periodische Zahlungen'!$D49,0),"")</f>
        <v/>
      </c>
      <c r="H53" s="32" t="str">
        <f ca="1">IFERROR(IF(AND(MOD(MONTH(H$1)+12-MONTH('Periodische Zahlungen'!$I49),'Periodische Zahlungen'!$H49)=0,H$1&gt;='Periodische Zahlungen'!$I49,H$1&lt;='Periodische Zahlungen'!$F49),'Periodische Zahlungen'!$D49,0),"")</f>
        <v/>
      </c>
      <c r="I53" s="32" t="str">
        <f ca="1">IFERROR(IF(AND(MOD(MONTH(I$1)+12-MONTH('Periodische Zahlungen'!$I49),'Periodische Zahlungen'!$H49)=0,I$1&gt;='Periodische Zahlungen'!$I49,I$1&lt;='Periodische Zahlungen'!$F49),'Periodische Zahlungen'!$D49,0),"")</f>
        <v/>
      </c>
      <c r="J53" s="32" t="str">
        <f ca="1">IFERROR(IF(AND(MOD(MONTH(J$1)+12-MONTH('Periodische Zahlungen'!$I49),'Periodische Zahlungen'!$H49)=0,J$1&gt;='Periodische Zahlungen'!$I49,J$1&lt;='Periodische Zahlungen'!$F49),'Periodische Zahlungen'!$D49,0),"")</f>
        <v/>
      </c>
      <c r="K53" s="32" t="str">
        <f ca="1">IFERROR(IF(AND(MOD(MONTH(K$1)+12-MONTH('Periodische Zahlungen'!$I49),'Periodische Zahlungen'!$H49)=0,K$1&gt;='Periodische Zahlungen'!$I49,K$1&lt;='Periodische Zahlungen'!$F49),'Periodische Zahlungen'!$D49,0),"")</f>
        <v/>
      </c>
      <c r="L53" s="32" t="str">
        <f ca="1">IFERROR(IF(AND(MOD(MONTH(L$1)+12-MONTH('Periodische Zahlungen'!$I49),'Periodische Zahlungen'!$H49)=0,L$1&gt;='Periodische Zahlungen'!$I49,L$1&lt;='Periodische Zahlungen'!$F49),'Periodische Zahlungen'!$D49,0),"")</f>
        <v/>
      </c>
      <c r="M53" s="32" t="str">
        <f ca="1">IFERROR(IF(AND(MOD(MONTH(M$1)+12-MONTH('Periodische Zahlungen'!$I49),'Periodische Zahlungen'!$H49)=0,M$1&gt;='Periodische Zahlungen'!$I49,M$1&lt;='Periodische Zahlungen'!$F49),'Periodische Zahlungen'!$D49,0),"")</f>
        <v/>
      </c>
      <c r="N53" s="32" t="str">
        <f ca="1">IFERROR(IF(AND(MOD(MONTH(N$1)+12-MONTH('Periodische Zahlungen'!$I49),'Periodische Zahlungen'!$H49)=0,N$1&gt;='Periodische Zahlungen'!$I49,N$1&lt;='Periodische Zahlungen'!$F49),'Periodische Zahlungen'!$D49,0),"")</f>
        <v/>
      </c>
      <c r="O53" s="32" t="str">
        <f ca="1">IFERROR(IF(AND(MOD(MONTH(O$1)+12-MONTH('Periodische Zahlungen'!$I49),'Periodische Zahlungen'!$H49)=0,O$1&gt;='Periodische Zahlungen'!$I49,O$1&lt;='Periodische Zahlungen'!$F49),'Periodische Zahlungen'!$D49,0),"")</f>
        <v/>
      </c>
      <c r="P53" s="32" t="str">
        <f ca="1">IFERROR(IF(AND(MOD(MONTH(P$1)+12-MONTH('Periodische Zahlungen'!$I49),'Periodische Zahlungen'!$H49)=0,P$1&gt;='Periodische Zahlungen'!$I49,P$1&lt;='Periodische Zahlungen'!$F49),'Periodische Zahlungen'!$D49,0),"")</f>
        <v/>
      </c>
      <c r="Q53" s="32" t="str">
        <f ca="1">IFERROR(IF(AND(MOD(MONTH(Q$1)+12-MONTH('Periodische Zahlungen'!$I49),'Periodische Zahlungen'!$H49)=0,Q$1&gt;='Periodische Zahlungen'!$I49,Q$1&lt;='Periodische Zahlungen'!$F49),'Periodische Zahlungen'!$D49,0),"")</f>
        <v/>
      </c>
      <c r="R53" s="32" t="str">
        <f ca="1">IFERROR(IF(AND(MOD(MONTH(R$1)+12-MONTH('Periodische Zahlungen'!$I49),'Periodische Zahlungen'!$H49)=0,R$1&gt;='Periodische Zahlungen'!$I49,R$1&lt;='Periodische Zahlungen'!$F49),'Periodische Zahlungen'!$D49,0),"")</f>
        <v/>
      </c>
      <c r="S53" s="32" t="str">
        <f ca="1">IFERROR(IF(AND(MOD(MONTH(S$1)+12-MONTH('Periodische Zahlungen'!$I49),'Periodische Zahlungen'!$H49)=0,S$1&gt;='Periodische Zahlungen'!$I49,S$1&lt;='Periodische Zahlungen'!$F49),'Periodische Zahlungen'!$D49,0),"")</f>
        <v/>
      </c>
      <c r="T53" s="32" t="str">
        <f ca="1">IFERROR(IF(AND(MOD(MONTH(T$1)+12-MONTH('Periodische Zahlungen'!$I49),'Periodische Zahlungen'!$H49)=0,T$1&gt;='Periodische Zahlungen'!$I49,T$1&lt;='Periodische Zahlungen'!$F49),'Periodische Zahlungen'!$D49,0),"")</f>
        <v/>
      </c>
      <c r="U53" s="32" t="str">
        <f ca="1">IFERROR(IF(AND(MOD(MONTH(U$1)+12-MONTH('Periodische Zahlungen'!$I49),'Periodische Zahlungen'!$H49)=0,U$1&gt;='Periodische Zahlungen'!$I49,U$1&lt;='Periodische Zahlungen'!$F49),'Periodische Zahlungen'!$D49,0),"")</f>
        <v/>
      </c>
      <c r="V53" s="32" t="str">
        <f ca="1">IFERROR(IF(AND(MOD(MONTH(V$1)+12-MONTH('Periodische Zahlungen'!$I49),'Periodische Zahlungen'!$H49)=0,V$1&gt;='Periodische Zahlungen'!$I49,V$1&lt;='Periodische Zahlungen'!$F49),'Periodische Zahlungen'!$D49,0),"")</f>
        <v/>
      </c>
      <c r="W53" s="32" t="str">
        <f ca="1">IFERROR(IF(AND(MOD(MONTH(W$1)+12-MONTH('Periodische Zahlungen'!$I49),'Periodische Zahlungen'!$H49)=0,W$1&gt;='Periodische Zahlungen'!$I49,W$1&lt;='Periodische Zahlungen'!$F49),'Periodische Zahlungen'!$D49,0),"")</f>
        <v/>
      </c>
      <c r="X53" s="32" t="str">
        <f ca="1">IFERROR(IF(AND(MOD(MONTH(X$1)+12-MONTH('Periodische Zahlungen'!$I49),'Periodische Zahlungen'!$H49)=0,X$1&gt;='Periodische Zahlungen'!$I49,X$1&lt;='Periodische Zahlungen'!$F49),'Periodische Zahlungen'!$D49,0),"")</f>
        <v/>
      </c>
      <c r="Y53" s="32" t="str">
        <f ca="1">IFERROR(IF(AND(MOD(MONTH(Y$1)+12-MONTH('Periodische Zahlungen'!$I49),'Periodische Zahlungen'!$H49)=0,Y$1&gt;='Periodische Zahlungen'!$I49,Y$1&lt;='Periodische Zahlungen'!$F49),'Periodische Zahlungen'!$D49,0),"")</f>
        <v/>
      </c>
      <c r="Z53" s="27">
        <f t="shared" ca="1" si="7"/>
        <v>0</v>
      </c>
      <c r="AA53" s="27">
        <f t="shared" ca="1" si="5"/>
        <v>0</v>
      </c>
    </row>
    <row r="54" spans="1:27">
      <c r="A54" s="31" t="str">
        <f>IF('Periodische Zahlungen'!A50&lt;&gt;"",'Periodische Zahlungen'!A50&amp;" ("&amp;'Periodische Zahlungen'!C50&amp;" "&amp;TEXT('Periodische Zahlungen'!D50,"0.00")&amp;" ab "&amp;TEXT('Periodische Zahlungen'!E50,"MMM/JJJJ")&amp;")","")</f>
        <v/>
      </c>
      <c r="B54" s="32" t="str">
        <f ca="1">IFERROR(IF(AND(MOD(MONTH(B$1)+12-MONTH('Periodische Zahlungen'!$I50),'Periodische Zahlungen'!$H50)=0,B$1&gt;='Periodische Zahlungen'!$I50,B$1&lt;='Periodische Zahlungen'!$F50),'Periodische Zahlungen'!$D50,0),"")</f>
        <v/>
      </c>
      <c r="C54" s="32" t="str">
        <f ca="1">IFERROR(IF(AND(MOD(MONTH(C$1)+12-MONTH('Periodische Zahlungen'!$I50),'Periodische Zahlungen'!$H50)=0,C$1&gt;='Periodische Zahlungen'!$I50,C$1&lt;='Periodische Zahlungen'!$F50),'Periodische Zahlungen'!$D50,0),"")</f>
        <v/>
      </c>
      <c r="D54" s="32" t="str">
        <f ca="1">IFERROR(IF(AND(MOD(MONTH(D$1)+12-MONTH('Periodische Zahlungen'!$I50),'Periodische Zahlungen'!$H50)=0,D$1&gt;='Periodische Zahlungen'!$I50,D$1&lt;='Periodische Zahlungen'!$F50),'Periodische Zahlungen'!$D50,0),"")</f>
        <v/>
      </c>
      <c r="E54" s="32" t="str">
        <f ca="1">IFERROR(IF(AND(MOD(MONTH(E$1)+12-MONTH('Periodische Zahlungen'!$I50),'Periodische Zahlungen'!$H50)=0,E$1&gt;='Periodische Zahlungen'!$I50,E$1&lt;='Periodische Zahlungen'!$F50),'Periodische Zahlungen'!$D50,0),"")</f>
        <v/>
      </c>
      <c r="F54" s="32" t="str">
        <f ca="1">IFERROR(IF(AND(MOD(MONTH(F$1)+12-MONTH('Periodische Zahlungen'!$I50),'Periodische Zahlungen'!$H50)=0,F$1&gt;='Periodische Zahlungen'!$I50,F$1&lt;='Periodische Zahlungen'!$F50),'Periodische Zahlungen'!$D50,0),"")</f>
        <v/>
      </c>
      <c r="G54" s="32" t="str">
        <f ca="1">IFERROR(IF(AND(MOD(MONTH(G$1)+12-MONTH('Periodische Zahlungen'!$I50),'Periodische Zahlungen'!$H50)=0,G$1&gt;='Periodische Zahlungen'!$I50,G$1&lt;='Periodische Zahlungen'!$F50),'Periodische Zahlungen'!$D50,0),"")</f>
        <v/>
      </c>
      <c r="H54" s="32" t="str">
        <f ca="1">IFERROR(IF(AND(MOD(MONTH(H$1)+12-MONTH('Periodische Zahlungen'!$I50),'Periodische Zahlungen'!$H50)=0,H$1&gt;='Periodische Zahlungen'!$I50,H$1&lt;='Periodische Zahlungen'!$F50),'Periodische Zahlungen'!$D50,0),"")</f>
        <v/>
      </c>
      <c r="I54" s="32" t="str">
        <f ca="1">IFERROR(IF(AND(MOD(MONTH(I$1)+12-MONTH('Periodische Zahlungen'!$I50),'Periodische Zahlungen'!$H50)=0,I$1&gt;='Periodische Zahlungen'!$I50,I$1&lt;='Periodische Zahlungen'!$F50),'Periodische Zahlungen'!$D50,0),"")</f>
        <v/>
      </c>
      <c r="J54" s="32" t="str">
        <f ca="1">IFERROR(IF(AND(MOD(MONTH(J$1)+12-MONTH('Periodische Zahlungen'!$I50),'Periodische Zahlungen'!$H50)=0,J$1&gt;='Periodische Zahlungen'!$I50,J$1&lt;='Periodische Zahlungen'!$F50),'Periodische Zahlungen'!$D50,0),"")</f>
        <v/>
      </c>
      <c r="K54" s="32" t="str">
        <f ca="1">IFERROR(IF(AND(MOD(MONTH(K$1)+12-MONTH('Periodische Zahlungen'!$I50),'Periodische Zahlungen'!$H50)=0,K$1&gt;='Periodische Zahlungen'!$I50,K$1&lt;='Periodische Zahlungen'!$F50),'Periodische Zahlungen'!$D50,0),"")</f>
        <v/>
      </c>
      <c r="L54" s="32" t="str">
        <f ca="1">IFERROR(IF(AND(MOD(MONTH(L$1)+12-MONTH('Periodische Zahlungen'!$I50),'Periodische Zahlungen'!$H50)=0,L$1&gt;='Periodische Zahlungen'!$I50,L$1&lt;='Periodische Zahlungen'!$F50),'Periodische Zahlungen'!$D50,0),"")</f>
        <v/>
      </c>
      <c r="M54" s="32" t="str">
        <f ca="1">IFERROR(IF(AND(MOD(MONTH(M$1)+12-MONTH('Periodische Zahlungen'!$I50),'Periodische Zahlungen'!$H50)=0,M$1&gt;='Periodische Zahlungen'!$I50,M$1&lt;='Periodische Zahlungen'!$F50),'Periodische Zahlungen'!$D50,0),"")</f>
        <v/>
      </c>
      <c r="N54" s="32" t="str">
        <f ca="1">IFERROR(IF(AND(MOD(MONTH(N$1)+12-MONTH('Periodische Zahlungen'!$I50),'Periodische Zahlungen'!$H50)=0,N$1&gt;='Periodische Zahlungen'!$I50,N$1&lt;='Periodische Zahlungen'!$F50),'Periodische Zahlungen'!$D50,0),"")</f>
        <v/>
      </c>
      <c r="O54" s="32" t="str">
        <f ca="1">IFERROR(IF(AND(MOD(MONTH(O$1)+12-MONTH('Periodische Zahlungen'!$I50),'Periodische Zahlungen'!$H50)=0,O$1&gt;='Periodische Zahlungen'!$I50,O$1&lt;='Periodische Zahlungen'!$F50),'Periodische Zahlungen'!$D50,0),"")</f>
        <v/>
      </c>
      <c r="P54" s="32" t="str">
        <f ca="1">IFERROR(IF(AND(MOD(MONTH(P$1)+12-MONTH('Periodische Zahlungen'!$I50),'Periodische Zahlungen'!$H50)=0,P$1&gt;='Periodische Zahlungen'!$I50,P$1&lt;='Periodische Zahlungen'!$F50),'Periodische Zahlungen'!$D50,0),"")</f>
        <v/>
      </c>
      <c r="Q54" s="32" t="str">
        <f ca="1">IFERROR(IF(AND(MOD(MONTH(Q$1)+12-MONTH('Periodische Zahlungen'!$I50),'Periodische Zahlungen'!$H50)=0,Q$1&gt;='Periodische Zahlungen'!$I50,Q$1&lt;='Periodische Zahlungen'!$F50),'Periodische Zahlungen'!$D50,0),"")</f>
        <v/>
      </c>
      <c r="R54" s="32" t="str">
        <f ca="1">IFERROR(IF(AND(MOD(MONTH(R$1)+12-MONTH('Periodische Zahlungen'!$I50),'Periodische Zahlungen'!$H50)=0,R$1&gt;='Periodische Zahlungen'!$I50,R$1&lt;='Periodische Zahlungen'!$F50),'Periodische Zahlungen'!$D50,0),"")</f>
        <v/>
      </c>
      <c r="S54" s="32" t="str">
        <f ca="1">IFERROR(IF(AND(MOD(MONTH(S$1)+12-MONTH('Periodische Zahlungen'!$I50),'Periodische Zahlungen'!$H50)=0,S$1&gt;='Periodische Zahlungen'!$I50,S$1&lt;='Periodische Zahlungen'!$F50),'Periodische Zahlungen'!$D50,0),"")</f>
        <v/>
      </c>
      <c r="T54" s="32" t="str">
        <f ca="1">IFERROR(IF(AND(MOD(MONTH(T$1)+12-MONTH('Periodische Zahlungen'!$I50),'Periodische Zahlungen'!$H50)=0,T$1&gt;='Periodische Zahlungen'!$I50,T$1&lt;='Periodische Zahlungen'!$F50),'Periodische Zahlungen'!$D50,0),"")</f>
        <v/>
      </c>
      <c r="U54" s="32" t="str">
        <f ca="1">IFERROR(IF(AND(MOD(MONTH(U$1)+12-MONTH('Periodische Zahlungen'!$I50),'Periodische Zahlungen'!$H50)=0,U$1&gt;='Periodische Zahlungen'!$I50,U$1&lt;='Periodische Zahlungen'!$F50),'Periodische Zahlungen'!$D50,0),"")</f>
        <v/>
      </c>
      <c r="V54" s="32" t="str">
        <f ca="1">IFERROR(IF(AND(MOD(MONTH(V$1)+12-MONTH('Periodische Zahlungen'!$I50),'Periodische Zahlungen'!$H50)=0,V$1&gt;='Periodische Zahlungen'!$I50,V$1&lt;='Periodische Zahlungen'!$F50),'Periodische Zahlungen'!$D50,0),"")</f>
        <v/>
      </c>
      <c r="W54" s="32" t="str">
        <f ca="1">IFERROR(IF(AND(MOD(MONTH(W$1)+12-MONTH('Periodische Zahlungen'!$I50),'Periodische Zahlungen'!$H50)=0,W$1&gt;='Periodische Zahlungen'!$I50,W$1&lt;='Periodische Zahlungen'!$F50),'Periodische Zahlungen'!$D50,0),"")</f>
        <v/>
      </c>
      <c r="X54" s="32" t="str">
        <f ca="1">IFERROR(IF(AND(MOD(MONTH(X$1)+12-MONTH('Periodische Zahlungen'!$I50),'Periodische Zahlungen'!$H50)=0,X$1&gt;='Periodische Zahlungen'!$I50,X$1&lt;='Periodische Zahlungen'!$F50),'Periodische Zahlungen'!$D50,0),"")</f>
        <v/>
      </c>
      <c r="Y54" s="32" t="str">
        <f ca="1">IFERROR(IF(AND(MOD(MONTH(Y$1)+12-MONTH('Periodische Zahlungen'!$I50),'Periodische Zahlungen'!$H50)=0,Y$1&gt;='Periodische Zahlungen'!$I50,Y$1&lt;='Periodische Zahlungen'!$F50),'Periodische Zahlungen'!$D50,0),"")</f>
        <v/>
      </c>
      <c r="Z54" s="27">
        <f t="shared" ca="1" si="7"/>
        <v>0</v>
      </c>
      <c r="AA54" s="27">
        <f t="shared" ca="1" si="5"/>
        <v>0</v>
      </c>
    </row>
    <row r="55" spans="1:27">
      <c r="A55" s="31" t="str">
        <f>IF('Periodische Zahlungen'!A51&lt;&gt;"",'Periodische Zahlungen'!A51&amp;" ("&amp;'Periodische Zahlungen'!C51&amp;" "&amp;TEXT('Periodische Zahlungen'!D51,"0.00")&amp;" ab "&amp;TEXT('Periodische Zahlungen'!E51,"MMM/JJJJ")&amp;")","")</f>
        <v/>
      </c>
      <c r="B55" s="32" t="str">
        <f ca="1">IFERROR(IF(AND(MOD(MONTH(B$1)+12-MONTH('Periodische Zahlungen'!$I51),'Periodische Zahlungen'!$H51)=0,B$1&gt;='Periodische Zahlungen'!$I51,B$1&lt;='Periodische Zahlungen'!$F51),'Periodische Zahlungen'!$D51,0),"")</f>
        <v/>
      </c>
      <c r="C55" s="32" t="str">
        <f ca="1">IFERROR(IF(AND(MOD(MONTH(C$1)+12-MONTH('Periodische Zahlungen'!$I51),'Periodische Zahlungen'!$H51)=0,C$1&gt;='Periodische Zahlungen'!$I51,C$1&lt;='Periodische Zahlungen'!$F51),'Periodische Zahlungen'!$D51,0),"")</f>
        <v/>
      </c>
      <c r="D55" s="32" t="str">
        <f ca="1">IFERROR(IF(AND(MOD(MONTH(D$1)+12-MONTH('Periodische Zahlungen'!$I51),'Periodische Zahlungen'!$H51)=0,D$1&gt;='Periodische Zahlungen'!$I51,D$1&lt;='Periodische Zahlungen'!$F51),'Periodische Zahlungen'!$D51,0),"")</f>
        <v/>
      </c>
      <c r="E55" s="32" t="str">
        <f ca="1">IFERROR(IF(AND(MOD(MONTH(E$1)+12-MONTH('Periodische Zahlungen'!$I51),'Periodische Zahlungen'!$H51)=0,E$1&gt;='Periodische Zahlungen'!$I51,E$1&lt;='Periodische Zahlungen'!$F51),'Periodische Zahlungen'!$D51,0),"")</f>
        <v/>
      </c>
      <c r="F55" s="32" t="str">
        <f ca="1">IFERROR(IF(AND(MOD(MONTH(F$1)+12-MONTH('Periodische Zahlungen'!$I51),'Periodische Zahlungen'!$H51)=0,F$1&gt;='Periodische Zahlungen'!$I51,F$1&lt;='Periodische Zahlungen'!$F51),'Periodische Zahlungen'!$D51,0),"")</f>
        <v/>
      </c>
      <c r="G55" s="32" t="str">
        <f ca="1">IFERROR(IF(AND(MOD(MONTH(G$1)+12-MONTH('Periodische Zahlungen'!$I51),'Periodische Zahlungen'!$H51)=0,G$1&gt;='Periodische Zahlungen'!$I51,G$1&lt;='Periodische Zahlungen'!$F51),'Periodische Zahlungen'!$D51,0),"")</f>
        <v/>
      </c>
      <c r="H55" s="32" t="str">
        <f ca="1">IFERROR(IF(AND(MOD(MONTH(H$1)+12-MONTH('Periodische Zahlungen'!$I51),'Periodische Zahlungen'!$H51)=0,H$1&gt;='Periodische Zahlungen'!$I51,H$1&lt;='Periodische Zahlungen'!$F51),'Periodische Zahlungen'!$D51,0),"")</f>
        <v/>
      </c>
      <c r="I55" s="32" t="str">
        <f ca="1">IFERROR(IF(AND(MOD(MONTH(I$1)+12-MONTH('Periodische Zahlungen'!$I51),'Periodische Zahlungen'!$H51)=0,I$1&gt;='Periodische Zahlungen'!$I51,I$1&lt;='Periodische Zahlungen'!$F51),'Periodische Zahlungen'!$D51,0),"")</f>
        <v/>
      </c>
      <c r="J55" s="32" t="str">
        <f ca="1">IFERROR(IF(AND(MOD(MONTH(J$1)+12-MONTH('Periodische Zahlungen'!$I51),'Periodische Zahlungen'!$H51)=0,J$1&gt;='Periodische Zahlungen'!$I51,J$1&lt;='Periodische Zahlungen'!$F51),'Periodische Zahlungen'!$D51,0),"")</f>
        <v/>
      </c>
      <c r="K55" s="32" t="str">
        <f ca="1">IFERROR(IF(AND(MOD(MONTH(K$1)+12-MONTH('Periodische Zahlungen'!$I51),'Periodische Zahlungen'!$H51)=0,K$1&gt;='Periodische Zahlungen'!$I51,K$1&lt;='Periodische Zahlungen'!$F51),'Periodische Zahlungen'!$D51,0),"")</f>
        <v/>
      </c>
      <c r="L55" s="32" t="str">
        <f ca="1">IFERROR(IF(AND(MOD(MONTH(L$1)+12-MONTH('Periodische Zahlungen'!$I51),'Periodische Zahlungen'!$H51)=0,L$1&gt;='Periodische Zahlungen'!$I51,L$1&lt;='Periodische Zahlungen'!$F51),'Periodische Zahlungen'!$D51,0),"")</f>
        <v/>
      </c>
      <c r="M55" s="32" t="str">
        <f ca="1">IFERROR(IF(AND(MOD(MONTH(M$1)+12-MONTH('Periodische Zahlungen'!$I51),'Periodische Zahlungen'!$H51)=0,M$1&gt;='Periodische Zahlungen'!$I51,M$1&lt;='Periodische Zahlungen'!$F51),'Periodische Zahlungen'!$D51,0),"")</f>
        <v/>
      </c>
      <c r="N55" s="32" t="str">
        <f ca="1">IFERROR(IF(AND(MOD(MONTH(N$1)+12-MONTH('Periodische Zahlungen'!$I51),'Periodische Zahlungen'!$H51)=0,N$1&gt;='Periodische Zahlungen'!$I51,N$1&lt;='Periodische Zahlungen'!$F51),'Periodische Zahlungen'!$D51,0),"")</f>
        <v/>
      </c>
      <c r="O55" s="32" t="str">
        <f ca="1">IFERROR(IF(AND(MOD(MONTH(O$1)+12-MONTH('Periodische Zahlungen'!$I51),'Periodische Zahlungen'!$H51)=0,O$1&gt;='Periodische Zahlungen'!$I51,O$1&lt;='Periodische Zahlungen'!$F51),'Periodische Zahlungen'!$D51,0),"")</f>
        <v/>
      </c>
      <c r="P55" s="32" t="str">
        <f ca="1">IFERROR(IF(AND(MOD(MONTH(P$1)+12-MONTH('Periodische Zahlungen'!$I51),'Periodische Zahlungen'!$H51)=0,P$1&gt;='Periodische Zahlungen'!$I51,P$1&lt;='Periodische Zahlungen'!$F51),'Periodische Zahlungen'!$D51,0),"")</f>
        <v/>
      </c>
      <c r="Q55" s="32" t="str">
        <f ca="1">IFERROR(IF(AND(MOD(MONTH(Q$1)+12-MONTH('Periodische Zahlungen'!$I51),'Periodische Zahlungen'!$H51)=0,Q$1&gt;='Periodische Zahlungen'!$I51,Q$1&lt;='Periodische Zahlungen'!$F51),'Periodische Zahlungen'!$D51,0),"")</f>
        <v/>
      </c>
      <c r="R55" s="32" t="str">
        <f ca="1">IFERROR(IF(AND(MOD(MONTH(R$1)+12-MONTH('Periodische Zahlungen'!$I51),'Periodische Zahlungen'!$H51)=0,R$1&gt;='Periodische Zahlungen'!$I51,R$1&lt;='Periodische Zahlungen'!$F51),'Periodische Zahlungen'!$D51,0),"")</f>
        <v/>
      </c>
      <c r="S55" s="32" t="str">
        <f ca="1">IFERROR(IF(AND(MOD(MONTH(S$1)+12-MONTH('Periodische Zahlungen'!$I51),'Periodische Zahlungen'!$H51)=0,S$1&gt;='Periodische Zahlungen'!$I51,S$1&lt;='Periodische Zahlungen'!$F51),'Periodische Zahlungen'!$D51,0),"")</f>
        <v/>
      </c>
      <c r="T55" s="32" t="str">
        <f ca="1">IFERROR(IF(AND(MOD(MONTH(T$1)+12-MONTH('Periodische Zahlungen'!$I51),'Periodische Zahlungen'!$H51)=0,T$1&gt;='Periodische Zahlungen'!$I51,T$1&lt;='Periodische Zahlungen'!$F51),'Periodische Zahlungen'!$D51,0),"")</f>
        <v/>
      </c>
      <c r="U55" s="32" t="str">
        <f ca="1">IFERROR(IF(AND(MOD(MONTH(U$1)+12-MONTH('Periodische Zahlungen'!$I51),'Periodische Zahlungen'!$H51)=0,U$1&gt;='Periodische Zahlungen'!$I51,U$1&lt;='Periodische Zahlungen'!$F51),'Periodische Zahlungen'!$D51,0),"")</f>
        <v/>
      </c>
      <c r="V55" s="32" t="str">
        <f ca="1">IFERROR(IF(AND(MOD(MONTH(V$1)+12-MONTH('Periodische Zahlungen'!$I51),'Periodische Zahlungen'!$H51)=0,V$1&gt;='Periodische Zahlungen'!$I51,V$1&lt;='Periodische Zahlungen'!$F51),'Periodische Zahlungen'!$D51,0),"")</f>
        <v/>
      </c>
      <c r="W55" s="32" t="str">
        <f ca="1">IFERROR(IF(AND(MOD(MONTH(W$1)+12-MONTH('Periodische Zahlungen'!$I51),'Periodische Zahlungen'!$H51)=0,W$1&gt;='Periodische Zahlungen'!$I51,W$1&lt;='Periodische Zahlungen'!$F51),'Periodische Zahlungen'!$D51,0),"")</f>
        <v/>
      </c>
      <c r="X55" s="32" t="str">
        <f ca="1">IFERROR(IF(AND(MOD(MONTH(X$1)+12-MONTH('Periodische Zahlungen'!$I51),'Periodische Zahlungen'!$H51)=0,X$1&gt;='Periodische Zahlungen'!$I51,X$1&lt;='Periodische Zahlungen'!$F51),'Periodische Zahlungen'!$D51,0),"")</f>
        <v/>
      </c>
      <c r="Y55" s="32" t="str">
        <f ca="1">IFERROR(IF(AND(MOD(MONTH(Y$1)+12-MONTH('Periodische Zahlungen'!$I51),'Periodische Zahlungen'!$H51)=0,Y$1&gt;='Periodische Zahlungen'!$I51,Y$1&lt;='Periodische Zahlungen'!$F51),'Periodische Zahlungen'!$D51,0),"")</f>
        <v/>
      </c>
      <c r="Z55" s="27">
        <f t="shared" ca="1" si="7"/>
        <v>0</v>
      </c>
      <c r="AA55" s="27">
        <f t="shared" ca="1" si="5"/>
        <v>0</v>
      </c>
    </row>
    <row r="56" spans="1:27">
      <c r="A56" s="31" t="str">
        <f>IF('Periodische Zahlungen'!A52&lt;&gt;"",'Periodische Zahlungen'!A52&amp;" ("&amp;'Periodische Zahlungen'!C52&amp;" "&amp;TEXT('Periodische Zahlungen'!D52,"0.00")&amp;" ab "&amp;TEXT('Periodische Zahlungen'!E52,"MMM/JJJJ")&amp;")","")</f>
        <v/>
      </c>
      <c r="B56" s="32" t="str">
        <f ca="1">IFERROR(IF(AND(MOD(MONTH(B$1)+12-MONTH('Periodische Zahlungen'!$I52),'Periodische Zahlungen'!$H52)=0,B$1&gt;='Periodische Zahlungen'!$I52,B$1&lt;='Periodische Zahlungen'!$F52),'Periodische Zahlungen'!$D52,0),"")</f>
        <v/>
      </c>
      <c r="C56" s="32" t="str">
        <f ca="1">IFERROR(IF(AND(MOD(MONTH(C$1)+12-MONTH('Periodische Zahlungen'!$I52),'Periodische Zahlungen'!$H52)=0,C$1&gt;='Periodische Zahlungen'!$I52,C$1&lt;='Periodische Zahlungen'!$F52),'Periodische Zahlungen'!$D52,0),"")</f>
        <v/>
      </c>
      <c r="D56" s="32" t="str">
        <f ca="1">IFERROR(IF(AND(MOD(MONTH(D$1)+12-MONTH('Periodische Zahlungen'!$I52),'Periodische Zahlungen'!$H52)=0,D$1&gt;='Periodische Zahlungen'!$I52,D$1&lt;='Periodische Zahlungen'!$F52),'Periodische Zahlungen'!$D52,0),"")</f>
        <v/>
      </c>
      <c r="E56" s="32" t="str">
        <f ca="1">IFERROR(IF(AND(MOD(MONTH(E$1)+12-MONTH('Periodische Zahlungen'!$I52),'Periodische Zahlungen'!$H52)=0,E$1&gt;='Periodische Zahlungen'!$I52,E$1&lt;='Periodische Zahlungen'!$F52),'Periodische Zahlungen'!$D52,0),"")</f>
        <v/>
      </c>
      <c r="F56" s="32" t="str">
        <f ca="1">IFERROR(IF(AND(MOD(MONTH(F$1)+12-MONTH('Periodische Zahlungen'!$I52),'Periodische Zahlungen'!$H52)=0,F$1&gt;='Periodische Zahlungen'!$I52,F$1&lt;='Periodische Zahlungen'!$F52),'Periodische Zahlungen'!$D52,0),"")</f>
        <v/>
      </c>
      <c r="G56" s="32" t="str">
        <f ca="1">IFERROR(IF(AND(MOD(MONTH(G$1)+12-MONTH('Periodische Zahlungen'!$I52),'Periodische Zahlungen'!$H52)=0,G$1&gt;='Periodische Zahlungen'!$I52,G$1&lt;='Periodische Zahlungen'!$F52),'Periodische Zahlungen'!$D52,0),"")</f>
        <v/>
      </c>
      <c r="H56" s="32" t="str">
        <f ca="1">IFERROR(IF(AND(MOD(MONTH(H$1)+12-MONTH('Periodische Zahlungen'!$I52),'Periodische Zahlungen'!$H52)=0,H$1&gt;='Periodische Zahlungen'!$I52,H$1&lt;='Periodische Zahlungen'!$F52),'Periodische Zahlungen'!$D52,0),"")</f>
        <v/>
      </c>
      <c r="I56" s="32" t="str">
        <f ca="1">IFERROR(IF(AND(MOD(MONTH(I$1)+12-MONTH('Periodische Zahlungen'!$I52),'Periodische Zahlungen'!$H52)=0,I$1&gt;='Periodische Zahlungen'!$I52,I$1&lt;='Periodische Zahlungen'!$F52),'Periodische Zahlungen'!$D52,0),"")</f>
        <v/>
      </c>
      <c r="J56" s="32" t="str">
        <f ca="1">IFERROR(IF(AND(MOD(MONTH(J$1)+12-MONTH('Periodische Zahlungen'!$I52),'Periodische Zahlungen'!$H52)=0,J$1&gt;='Periodische Zahlungen'!$I52,J$1&lt;='Periodische Zahlungen'!$F52),'Periodische Zahlungen'!$D52,0),"")</f>
        <v/>
      </c>
      <c r="K56" s="32" t="str">
        <f ca="1">IFERROR(IF(AND(MOD(MONTH(K$1)+12-MONTH('Periodische Zahlungen'!$I52),'Periodische Zahlungen'!$H52)=0,K$1&gt;='Periodische Zahlungen'!$I52,K$1&lt;='Periodische Zahlungen'!$F52),'Periodische Zahlungen'!$D52,0),"")</f>
        <v/>
      </c>
      <c r="L56" s="32" t="str">
        <f ca="1">IFERROR(IF(AND(MOD(MONTH(L$1)+12-MONTH('Periodische Zahlungen'!$I52),'Periodische Zahlungen'!$H52)=0,L$1&gt;='Periodische Zahlungen'!$I52,L$1&lt;='Periodische Zahlungen'!$F52),'Periodische Zahlungen'!$D52,0),"")</f>
        <v/>
      </c>
      <c r="M56" s="32" t="str">
        <f ca="1">IFERROR(IF(AND(MOD(MONTH(M$1)+12-MONTH('Periodische Zahlungen'!$I52),'Periodische Zahlungen'!$H52)=0,M$1&gt;='Periodische Zahlungen'!$I52,M$1&lt;='Periodische Zahlungen'!$F52),'Periodische Zahlungen'!$D52,0),"")</f>
        <v/>
      </c>
      <c r="N56" s="32" t="str">
        <f ca="1">IFERROR(IF(AND(MOD(MONTH(N$1)+12-MONTH('Periodische Zahlungen'!$I52),'Periodische Zahlungen'!$H52)=0,N$1&gt;='Periodische Zahlungen'!$I52,N$1&lt;='Periodische Zahlungen'!$F52),'Periodische Zahlungen'!$D52,0),"")</f>
        <v/>
      </c>
      <c r="O56" s="32" t="str">
        <f ca="1">IFERROR(IF(AND(MOD(MONTH(O$1)+12-MONTH('Periodische Zahlungen'!$I52),'Periodische Zahlungen'!$H52)=0,O$1&gt;='Periodische Zahlungen'!$I52,O$1&lt;='Periodische Zahlungen'!$F52),'Periodische Zahlungen'!$D52,0),"")</f>
        <v/>
      </c>
      <c r="P56" s="32" t="str">
        <f ca="1">IFERROR(IF(AND(MOD(MONTH(P$1)+12-MONTH('Periodische Zahlungen'!$I52),'Periodische Zahlungen'!$H52)=0,P$1&gt;='Periodische Zahlungen'!$I52,P$1&lt;='Periodische Zahlungen'!$F52),'Periodische Zahlungen'!$D52,0),"")</f>
        <v/>
      </c>
      <c r="Q56" s="32" t="str">
        <f ca="1">IFERROR(IF(AND(MOD(MONTH(Q$1)+12-MONTH('Periodische Zahlungen'!$I52),'Periodische Zahlungen'!$H52)=0,Q$1&gt;='Periodische Zahlungen'!$I52,Q$1&lt;='Periodische Zahlungen'!$F52),'Periodische Zahlungen'!$D52,0),"")</f>
        <v/>
      </c>
      <c r="R56" s="32" t="str">
        <f ca="1">IFERROR(IF(AND(MOD(MONTH(R$1)+12-MONTH('Periodische Zahlungen'!$I52),'Periodische Zahlungen'!$H52)=0,R$1&gt;='Periodische Zahlungen'!$I52,R$1&lt;='Periodische Zahlungen'!$F52),'Periodische Zahlungen'!$D52,0),"")</f>
        <v/>
      </c>
      <c r="S56" s="32" t="str">
        <f ca="1">IFERROR(IF(AND(MOD(MONTH(S$1)+12-MONTH('Periodische Zahlungen'!$I52),'Periodische Zahlungen'!$H52)=0,S$1&gt;='Periodische Zahlungen'!$I52,S$1&lt;='Periodische Zahlungen'!$F52),'Periodische Zahlungen'!$D52,0),"")</f>
        <v/>
      </c>
      <c r="T56" s="32" t="str">
        <f ca="1">IFERROR(IF(AND(MOD(MONTH(T$1)+12-MONTH('Periodische Zahlungen'!$I52),'Periodische Zahlungen'!$H52)=0,T$1&gt;='Periodische Zahlungen'!$I52,T$1&lt;='Periodische Zahlungen'!$F52),'Periodische Zahlungen'!$D52,0),"")</f>
        <v/>
      </c>
      <c r="U56" s="32" t="str">
        <f ca="1">IFERROR(IF(AND(MOD(MONTH(U$1)+12-MONTH('Periodische Zahlungen'!$I52),'Periodische Zahlungen'!$H52)=0,U$1&gt;='Periodische Zahlungen'!$I52,U$1&lt;='Periodische Zahlungen'!$F52),'Periodische Zahlungen'!$D52,0),"")</f>
        <v/>
      </c>
      <c r="V56" s="32" t="str">
        <f ca="1">IFERROR(IF(AND(MOD(MONTH(V$1)+12-MONTH('Periodische Zahlungen'!$I52),'Periodische Zahlungen'!$H52)=0,V$1&gt;='Periodische Zahlungen'!$I52,V$1&lt;='Periodische Zahlungen'!$F52),'Periodische Zahlungen'!$D52,0),"")</f>
        <v/>
      </c>
      <c r="W56" s="32" t="str">
        <f ca="1">IFERROR(IF(AND(MOD(MONTH(W$1)+12-MONTH('Periodische Zahlungen'!$I52),'Periodische Zahlungen'!$H52)=0,W$1&gt;='Periodische Zahlungen'!$I52,W$1&lt;='Periodische Zahlungen'!$F52),'Periodische Zahlungen'!$D52,0),"")</f>
        <v/>
      </c>
      <c r="X56" s="32" t="str">
        <f ca="1">IFERROR(IF(AND(MOD(MONTH(X$1)+12-MONTH('Periodische Zahlungen'!$I52),'Periodische Zahlungen'!$H52)=0,X$1&gt;='Periodische Zahlungen'!$I52,X$1&lt;='Periodische Zahlungen'!$F52),'Periodische Zahlungen'!$D52,0),"")</f>
        <v/>
      </c>
      <c r="Y56" s="32" t="str">
        <f ca="1">IFERROR(IF(AND(MOD(MONTH(Y$1)+12-MONTH('Periodische Zahlungen'!$I52),'Periodische Zahlungen'!$H52)=0,Y$1&gt;='Periodische Zahlungen'!$I52,Y$1&lt;='Periodische Zahlungen'!$F52),'Periodische Zahlungen'!$D52,0),"")</f>
        <v/>
      </c>
      <c r="Z56" s="27">
        <f t="shared" ca="1" si="7"/>
        <v>0</v>
      </c>
      <c r="AA56" s="27">
        <f t="shared" ca="1" si="5"/>
        <v>0</v>
      </c>
    </row>
    <row r="57" spans="1:27">
      <c r="A57" s="31" t="str">
        <f>IF('Periodische Zahlungen'!A53&lt;&gt;"",'Periodische Zahlungen'!A53&amp;" ("&amp;'Periodische Zahlungen'!C53&amp;" "&amp;TEXT('Periodische Zahlungen'!D53,"0.00")&amp;" ab "&amp;TEXT('Periodische Zahlungen'!E53,"MMM/JJJJ")&amp;")","")</f>
        <v/>
      </c>
      <c r="B57" s="32" t="str">
        <f ca="1">IFERROR(IF(AND(MOD(MONTH(B$1)+12-MONTH('Periodische Zahlungen'!$I53),'Periodische Zahlungen'!$H53)=0,B$1&gt;='Periodische Zahlungen'!$I53,B$1&lt;='Periodische Zahlungen'!$F53),'Periodische Zahlungen'!$D53,0),"")</f>
        <v/>
      </c>
      <c r="C57" s="32" t="str">
        <f ca="1">IFERROR(IF(AND(MOD(MONTH(C$1)+12-MONTH('Periodische Zahlungen'!$I53),'Periodische Zahlungen'!$H53)=0,C$1&gt;='Periodische Zahlungen'!$I53,C$1&lt;='Periodische Zahlungen'!$F53),'Periodische Zahlungen'!$D53,0),"")</f>
        <v/>
      </c>
      <c r="D57" s="32" t="str">
        <f ca="1">IFERROR(IF(AND(MOD(MONTH(D$1)+12-MONTH('Periodische Zahlungen'!$I53),'Periodische Zahlungen'!$H53)=0,D$1&gt;='Periodische Zahlungen'!$I53,D$1&lt;='Periodische Zahlungen'!$F53),'Periodische Zahlungen'!$D53,0),"")</f>
        <v/>
      </c>
      <c r="E57" s="32" t="str">
        <f ca="1">IFERROR(IF(AND(MOD(MONTH(E$1)+12-MONTH('Periodische Zahlungen'!$I53),'Periodische Zahlungen'!$H53)=0,E$1&gt;='Periodische Zahlungen'!$I53,E$1&lt;='Periodische Zahlungen'!$F53),'Periodische Zahlungen'!$D53,0),"")</f>
        <v/>
      </c>
      <c r="F57" s="32" t="str">
        <f ca="1">IFERROR(IF(AND(MOD(MONTH(F$1)+12-MONTH('Periodische Zahlungen'!$I53),'Periodische Zahlungen'!$H53)=0,F$1&gt;='Periodische Zahlungen'!$I53,F$1&lt;='Periodische Zahlungen'!$F53),'Periodische Zahlungen'!$D53,0),"")</f>
        <v/>
      </c>
      <c r="G57" s="32" t="str">
        <f ca="1">IFERROR(IF(AND(MOD(MONTH(G$1)+12-MONTH('Periodische Zahlungen'!$I53),'Periodische Zahlungen'!$H53)=0,G$1&gt;='Periodische Zahlungen'!$I53,G$1&lt;='Periodische Zahlungen'!$F53),'Periodische Zahlungen'!$D53,0),"")</f>
        <v/>
      </c>
      <c r="H57" s="32" t="str">
        <f ca="1">IFERROR(IF(AND(MOD(MONTH(H$1)+12-MONTH('Periodische Zahlungen'!$I53),'Periodische Zahlungen'!$H53)=0,H$1&gt;='Periodische Zahlungen'!$I53,H$1&lt;='Periodische Zahlungen'!$F53),'Periodische Zahlungen'!$D53,0),"")</f>
        <v/>
      </c>
      <c r="I57" s="32" t="str">
        <f ca="1">IFERROR(IF(AND(MOD(MONTH(I$1)+12-MONTH('Periodische Zahlungen'!$I53),'Periodische Zahlungen'!$H53)=0,I$1&gt;='Periodische Zahlungen'!$I53,I$1&lt;='Periodische Zahlungen'!$F53),'Periodische Zahlungen'!$D53,0),"")</f>
        <v/>
      </c>
      <c r="J57" s="32" t="str">
        <f ca="1">IFERROR(IF(AND(MOD(MONTH(J$1)+12-MONTH('Periodische Zahlungen'!$I53),'Periodische Zahlungen'!$H53)=0,J$1&gt;='Periodische Zahlungen'!$I53,J$1&lt;='Periodische Zahlungen'!$F53),'Periodische Zahlungen'!$D53,0),"")</f>
        <v/>
      </c>
      <c r="K57" s="32" t="str">
        <f ca="1">IFERROR(IF(AND(MOD(MONTH(K$1)+12-MONTH('Periodische Zahlungen'!$I53),'Periodische Zahlungen'!$H53)=0,K$1&gt;='Periodische Zahlungen'!$I53,K$1&lt;='Periodische Zahlungen'!$F53),'Periodische Zahlungen'!$D53,0),"")</f>
        <v/>
      </c>
      <c r="L57" s="32" t="str">
        <f ca="1">IFERROR(IF(AND(MOD(MONTH(L$1)+12-MONTH('Periodische Zahlungen'!$I53),'Periodische Zahlungen'!$H53)=0,L$1&gt;='Periodische Zahlungen'!$I53,L$1&lt;='Periodische Zahlungen'!$F53),'Periodische Zahlungen'!$D53,0),"")</f>
        <v/>
      </c>
      <c r="M57" s="32" t="str">
        <f ca="1">IFERROR(IF(AND(MOD(MONTH(M$1)+12-MONTH('Periodische Zahlungen'!$I53),'Periodische Zahlungen'!$H53)=0,M$1&gt;='Periodische Zahlungen'!$I53,M$1&lt;='Periodische Zahlungen'!$F53),'Periodische Zahlungen'!$D53,0),"")</f>
        <v/>
      </c>
      <c r="N57" s="32" t="str">
        <f ca="1">IFERROR(IF(AND(MOD(MONTH(N$1)+12-MONTH('Periodische Zahlungen'!$I53),'Periodische Zahlungen'!$H53)=0,N$1&gt;='Periodische Zahlungen'!$I53,N$1&lt;='Periodische Zahlungen'!$F53),'Periodische Zahlungen'!$D53,0),"")</f>
        <v/>
      </c>
      <c r="O57" s="32" t="str">
        <f ca="1">IFERROR(IF(AND(MOD(MONTH(O$1)+12-MONTH('Periodische Zahlungen'!$I53),'Periodische Zahlungen'!$H53)=0,O$1&gt;='Periodische Zahlungen'!$I53,O$1&lt;='Periodische Zahlungen'!$F53),'Periodische Zahlungen'!$D53,0),"")</f>
        <v/>
      </c>
      <c r="P57" s="32" t="str">
        <f ca="1">IFERROR(IF(AND(MOD(MONTH(P$1)+12-MONTH('Periodische Zahlungen'!$I53),'Periodische Zahlungen'!$H53)=0,P$1&gt;='Periodische Zahlungen'!$I53,P$1&lt;='Periodische Zahlungen'!$F53),'Periodische Zahlungen'!$D53,0),"")</f>
        <v/>
      </c>
      <c r="Q57" s="32" t="str">
        <f ca="1">IFERROR(IF(AND(MOD(MONTH(Q$1)+12-MONTH('Periodische Zahlungen'!$I53),'Periodische Zahlungen'!$H53)=0,Q$1&gt;='Periodische Zahlungen'!$I53,Q$1&lt;='Periodische Zahlungen'!$F53),'Periodische Zahlungen'!$D53,0),"")</f>
        <v/>
      </c>
      <c r="R57" s="32" t="str">
        <f ca="1">IFERROR(IF(AND(MOD(MONTH(R$1)+12-MONTH('Periodische Zahlungen'!$I53),'Periodische Zahlungen'!$H53)=0,R$1&gt;='Periodische Zahlungen'!$I53,R$1&lt;='Periodische Zahlungen'!$F53),'Periodische Zahlungen'!$D53,0),"")</f>
        <v/>
      </c>
      <c r="S57" s="32" t="str">
        <f ca="1">IFERROR(IF(AND(MOD(MONTH(S$1)+12-MONTH('Periodische Zahlungen'!$I53),'Periodische Zahlungen'!$H53)=0,S$1&gt;='Periodische Zahlungen'!$I53,S$1&lt;='Periodische Zahlungen'!$F53),'Periodische Zahlungen'!$D53,0),"")</f>
        <v/>
      </c>
      <c r="T57" s="32" t="str">
        <f ca="1">IFERROR(IF(AND(MOD(MONTH(T$1)+12-MONTH('Periodische Zahlungen'!$I53),'Periodische Zahlungen'!$H53)=0,T$1&gt;='Periodische Zahlungen'!$I53,T$1&lt;='Periodische Zahlungen'!$F53),'Periodische Zahlungen'!$D53,0),"")</f>
        <v/>
      </c>
      <c r="U57" s="32" t="str">
        <f ca="1">IFERROR(IF(AND(MOD(MONTH(U$1)+12-MONTH('Periodische Zahlungen'!$I53),'Periodische Zahlungen'!$H53)=0,U$1&gt;='Periodische Zahlungen'!$I53,U$1&lt;='Periodische Zahlungen'!$F53),'Periodische Zahlungen'!$D53,0),"")</f>
        <v/>
      </c>
      <c r="V57" s="32" t="str">
        <f ca="1">IFERROR(IF(AND(MOD(MONTH(V$1)+12-MONTH('Periodische Zahlungen'!$I53),'Periodische Zahlungen'!$H53)=0,V$1&gt;='Periodische Zahlungen'!$I53,V$1&lt;='Periodische Zahlungen'!$F53),'Periodische Zahlungen'!$D53,0),"")</f>
        <v/>
      </c>
      <c r="W57" s="32" t="str">
        <f ca="1">IFERROR(IF(AND(MOD(MONTH(W$1)+12-MONTH('Periodische Zahlungen'!$I53),'Periodische Zahlungen'!$H53)=0,W$1&gt;='Periodische Zahlungen'!$I53,W$1&lt;='Periodische Zahlungen'!$F53),'Periodische Zahlungen'!$D53,0),"")</f>
        <v/>
      </c>
      <c r="X57" s="32" t="str">
        <f ca="1">IFERROR(IF(AND(MOD(MONTH(X$1)+12-MONTH('Periodische Zahlungen'!$I53),'Periodische Zahlungen'!$H53)=0,X$1&gt;='Periodische Zahlungen'!$I53,X$1&lt;='Periodische Zahlungen'!$F53),'Periodische Zahlungen'!$D53,0),"")</f>
        <v/>
      </c>
      <c r="Y57" s="32" t="str">
        <f ca="1">IFERROR(IF(AND(MOD(MONTH(Y$1)+12-MONTH('Periodische Zahlungen'!$I53),'Periodische Zahlungen'!$H53)=0,Y$1&gt;='Periodische Zahlungen'!$I53,Y$1&lt;='Periodische Zahlungen'!$F53),'Periodische Zahlungen'!$D53,0),"")</f>
        <v/>
      </c>
      <c r="Z57" s="27">
        <f t="shared" ca="1" si="7"/>
        <v>0</v>
      </c>
      <c r="AA57" s="27">
        <f t="shared" ca="1" si="5"/>
        <v>0</v>
      </c>
    </row>
    <row r="58" spans="1:27">
      <c r="A58" s="31" t="str">
        <f>IF('Periodische Zahlungen'!A54&lt;&gt;"",'Periodische Zahlungen'!A54&amp;" ("&amp;'Periodische Zahlungen'!C54&amp;" "&amp;TEXT('Periodische Zahlungen'!D54,"0.00")&amp;" ab "&amp;TEXT('Periodische Zahlungen'!E54,"MMM/JJJJ")&amp;")","")</f>
        <v/>
      </c>
      <c r="B58" s="32" t="str">
        <f ca="1">IFERROR(IF(AND(MOD(MONTH(B$1)+12-MONTH('Periodische Zahlungen'!$I54),'Periodische Zahlungen'!$H54)=0,B$1&gt;='Periodische Zahlungen'!$I54,B$1&lt;='Periodische Zahlungen'!$F54),'Periodische Zahlungen'!$D54,0),"")</f>
        <v/>
      </c>
      <c r="C58" s="32" t="str">
        <f ca="1">IFERROR(IF(AND(MOD(MONTH(C$1)+12-MONTH('Periodische Zahlungen'!$I54),'Periodische Zahlungen'!$H54)=0,C$1&gt;='Periodische Zahlungen'!$I54,C$1&lt;='Periodische Zahlungen'!$F54),'Periodische Zahlungen'!$D54,0),"")</f>
        <v/>
      </c>
      <c r="D58" s="32" t="str">
        <f ca="1">IFERROR(IF(AND(MOD(MONTH(D$1)+12-MONTH('Periodische Zahlungen'!$I54),'Periodische Zahlungen'!$H54)=0,D$1&gt;='Periodische Zahlungen'!$I54,D$1&lt;='Periodische Zahlungen'!$F54),'Periodische Zahlungen'!$D54,0),"")</f>
        <v/>
      </c>
      <c r="E58" s="32" t="str">
        <f ca="1">IFERROR(IF(AND(MOD(MONTH(E$1)+12-MONTH('Periodische Zahlungen'!$I54),'Periodische Zahlungen'!$H54)=0,E$1&gt;='Periodische Zahlungen'!$I54,E$1&lt;='Periodische Zahlungen'!$F54),'Periodische Zahlungen'!$D54,0),"")</f>
        <v/>
      </c>
      <c r="F58" s="32" t="str">
        <f ca="1">IFERROR(IF(AND(MOD(MONTH(F$1)+12-MONTH('Periodische Zahlungen'!$I54),'Periodische Zahlungen'!$H54)=0,F$1&gt;='Periodische Zahlungen'!$I54,F$1&lt;='Periodische Zahlungen'!$F54),'Periodische Zahlungen'!$D54,0),"")</f>
        <v/>
      </c>
      <c r="G58" s="32" t="str">
        <f ca="1">IFERROR(IF(AND(MOD(MONTH(G$1)+12-MONTH('Periodische Zahlungen'!$I54),'Periodische Zahlungen'!$H54)=0,G$1&gt;='Periodische Zahlungen'!$I54,G$1&lt;='Periodische Zahlungen'!$F54),'Periodische Zahlungen'!$D54,0),"")</f>
        <v/>
      </c>
      <c r="H58" s="32" t="str">
        <f ca="1">IFERROR(IF(AND(MOD(MONTH(H$1)+12-MONTH('Periodische Zahlungen'!$I54),'Periodische Zahlungen'!$H54)=0,H$1&gt;='Periodische Zahlungen'!$I54,H$1&lt;='Periodische Zahlungen'!$F54),'Periodische Zahlungen'!$D54,0),"")</f>
        <v/>
      </c>
      <c r="I58" s="32" t="str">
        <f ca="1">IFERROR(IF(AND(MOD(MONTH(I$1)+12-MONTH('Periodische Zahlungen'!$I54),'Periodische Zahlungen'!$H54)=0,I$1&gt;='Periodische Zahlungen'!$I54,I$1&lt;='Periodische Zahlungen'!$F54),'Periodische Zahlungen'!$D54,0),"")</f>
        <v/>
      </c>
      <c r="J58" s="32" t="str">
        <f ca="1">IFERROR(IF(AND(MOD(MONTH(J$1)+12-MONTH('Periodische Zahlungen'!$I54),'Periodische Zahlungen'!$H54)=0,J$1&gt;='Periodische Zahlungen'!$I54,J$1&lt;='Periodische Zahlungen'!$F54),'Periodische Zahlungen'!$D54,0),"")</f>
        <v/>
      </c>
      <c r="K58" s="32" t="str">
        <f ca="1">IFERROR(IF(AND(MOD(MONTH(K$1)+12-MONTH('Periodische Zahlungen'!$I54),'Periodische Zahlungen'!$H54)=0,K$1&gt;='Periodische Zahlungen'!$I54,K$1&lt;='Periodische Zahlungen'!$F54),'Periodische Zahlungen'!$D54,0),"")</f>
        <v/>
      </c>
      <c r="L58" s="32" t="str">
        <f ca="1">IFERROR(IF(AND(MOD(MONTH(L$1)+12-MONTH('Periodische Zahlungen'!$I54),'Periodische Zahlungen'!$H54)=0,L$1&gt;='Periodische Zahlungen'!$I54,L$1&lt;='Periodische Zahlungen'!$F54),'Periodische Zahlungen'!$D54,0),"")</f>
        <v/>
      </c>
      <c r="M58" s="32" t="str">
        <f ca="1">IFERROR(IF(AND(MOD(MONTH(M$1)+12-MONTH('Periodische Zahlungen'!$I54),'Periodische Zahlungen'!$H54)=0,M$1&gt;='Periodische Zahlungen'!$I54,M$1&lt;='Periodische Zahlungen'!$F54),'Periodische Zahlungen'!$D54,0),"")</f>
        <v/>
      </c>
      <c r="N58" s="32" t="str">
        <f ca="1">IFERROR(IF(AND(MOD(MONTH(N$1)+12-MONTH('Periodische Zahlungen'!$I54),'Periodische Zahlungen'!$H54)=0,N$1&gt;='Periodische Zahlungen'!$I54,N$1&lt;='Periodische Zahlungen'!$F54),'Periodische Zahlungen'!$D54,0),"")</f>
        <v/>
      </c>
      <c r="O58" s="32" t="str">
        <f ca="1">IFERROR(IF(AND(MOD(MONTH(O$1)+12-MONTH('Periodische Zahlungen'!$I54),'Periodische Zahlungen'!$H54)=0,O$1&gt;='Periodische Zahlungen'!$I54,O$1&lt;='Periodische Zahlungen'!$F54),'Periodische Zahlungen'!$D54,0),"")</f>
        <v/>
      </c>
      <c r="P58" s="32" t="str">
        <f ca="1">IFERROR(IF(AND(MOD(MONTH(P$1)+12-MONTH('Periodische Zahlungen'!$I54),'Periodische Zahlungen'!$H54)=0,P$1&gt;='Periodische Zahlungen'!$I54,P$1&lt;='Periodische Zahlungen'!$F54),'Periodische Zahlungen'!$D54,0),"")</f>
        <v/>
      </c>
      <c r="Q58" s="32" t="str">
        <f ca="1">IFERROR(IF(AND(MOD(MONTH(Q$1)+12-MONTH('Periodische Zahlungen'!$I54),'Periodische Zahlungen'!$H54)=0,Q$1&gt;='Periodische Zahlungen'!$I54,Q$1&lt;='Periodische Zahlungen'!$F54),'Periodische Zahlungen'!$D54,0),"")</f>
        <v/>
      </c>
      <c r="R58" s="32" t="str">
        <f ca="1">IFERROR(IF(AND(MOD(MONTH(R$1)+12-MONTH('Periodische Zahlungen'!$I54),'Periodische Zahlungen'!$H54)=0,R$1&gt;='Periodische Zahlungen'!$I54,R$1&lt;='Periodische Zahlungen'!$F54),'Periodische Zahlungen'!$D54,0),"")</f>
        <v/>
      </c>
      <c r="S58" s="32" t="str">
        <f ca="1">IFERROR(IF(AND(MOD(MONTH(S$1)+12-MONTH('Periodische Zahlungen'!$I54),'Periodische Zahlungen'!$H54)=0,S$1&gt;='Periodische Zahlungen'!$I54,S$1&lt;='Periodische Zahlungen'!$F54),'Periodische Zahlungen'!$D54,0),"")</f>
        <v/>
      </c>
      <c r="T58" s="32" t="str">
        <f ca="1">IFERROR(IF(AND(MOD(MONTH(T$1)+12-MONTH('Periodische Zahlungen'!$I54),'Periodische Zahlungen'!$H54)=0,T$1&gt;='Periodische Zahlungen'!$I54,T$1&lt;='Periodische Zahlungen'!$F54),'Periodische Zahlungen'!$D54,0),"")</f>
        <v/>
      </c>
      <c r="U58" s="32" t="str">
        <f ca="1">IFERROR(IF(AND(MOD(MONTH(U$1)+12-MONTH('Periodische Zahlungen'!$I54),'Periodische Zahlungen'!$H54)=0,U$1&gt;='Periodische Zahlungen'!$I54,U$1&lt;='Periodische Zahlungen'!$F54),'Periodische Zahlungen'!$D54,0),"")</f>
        <v/>
      </c>
      <c r="V58" s="32" t="str">
        <f ca="1">IFERROR(IF(AND(MOD(MONTH(V$1)+12-MONTH('Periodische Zahlungen'!$I54),'Periodische Zahlungen'!$H54)=0,V$1&gt;='Periodische Zahlungen'!$I54,V$1&lt;='Periodische Zahlungen'!$F54),'Periodische Zahlungen'!$D54,0),"")</f>
        <v/>
      </c>
      <c r="W58" s="32" t="str">
        <f ca="1">IFERROR(IF(AND(MOD(MONTH(W$1)+12-MONTH('Periodische Zahlungen'!$I54),'Periodische Zahlungen'!$H54)=0,W$1&gt;='Periodische Zahlungen'!$I54,W$1&lt;='Periodische Zahlungen'!$F54),'Periodische Zahlungen'!$D54,0),"")</f>
        <v/>
      </c>
      <c r="X58" s="32" t="str">
        <f ca="1">IFERROR(IF(AND(MOD(MONTH(X$1)+12-MONTH('Periodische Zahlungen'!$I54),'Periodische Zahlungen'!$H54)=0,X$1&gt;='Periodische Zahlungen'!$I54,X$1&lt;='Periodische Zahlungen'!$F54),'Periodische Zahlungen'!$D54,0),"")</f>
        <v/>
      </c>
      <c r="Y58" s="32" t="str">
        <f ca="1">IFERROR(IF(AND(MOD(MONTH(Y$1)+12-MONTH('Periodische Zahlungen'!$I54),'Periodische Zahlungen'!$H54)=0,Y$1&gt;='Periodische Zahlungen'!$I54,Y$1&lt;='Periodische Zahlungen'!$F54),'Periodische Zahlungen'!$D54,0),"")</f>
        <v/>
      </c>
      <c r="Z58" s="27">
        <f t="shared" ca="1" si="7"/>
        <v>0</v>
      </c>
      <c r="AA58" s="27">
        <f t="shared" ca="1" si="5"/>
        <v>0</v>
      </c>
    </row>
    <row r="59" spans="1:27">
      <c r="A59" s="31" t="str">
        <f>IF('Periodische Zahlungen'!A55&lt;&gt;"",'Periodische Zahlungen'!A55&amp;" ("&amp;'Periodische Zahlungen'!C55&amp;" "&amp;TEXT('Periodische Zahlungen'!D55,"0.00")&amp;" ab "&amp;TEXT('Periodische Zahlungen'!E55,"MMM/JJJJ")&amp;")","")</f>
        <v/>
      </c>
      <c r="B59" s="32" t="str">
        <f ca="1">IFERROR(IF(AND(MOD(MONTH(B$1)+12-MONTH('Periodische Zahlungen'!$I55),'Periodische Zahlungen'!$H55)=0,B$1&gt;='Periodische Zahlungen'!$I55,B$1&lt;='Periodische Zahlungen'!$F55),'Periodische Zahlungen'!$D55,0),"")</f>
        <v/>
      </c>
      <c r="C59" s="32" t="str">
        <f ca="1">IFERROR(IF(AND(MOD(MONTH(C$1)+12-MONTH('Periodische Zahlungen'!$I55),'Periodische Zahlungen'!$H55)=0,C$1&gt;='Periodische Zahlungen'!$I55,C$1&lt;='Periodische Zahlungen'!$F55),'Periodische Zahlungen'!$D55,0),"")</f>
        <v/>
      </c>
      <c r="D59" s="32" t="str">
        <f ca="1">IFERROR(IF(AND(MOD(MONTH(D$1)+12-MONTH('Periodische Zahlungen'!$I55),'Periodische Zahlungen'!$H55)=0,D$1&gt;='Periodische Zahlungen'!$I55,D$1&lt;='Periodische Zahlungen'!$F55),'Periodische Zahlungen'!$D55,0),"")</f>
        <v/>
      </c>
      <c r="E59" s="32" t="str">
        <f ca="1">IFERROR(IF(AND(MOD(MONTH(E$1)+12-MONTH('Periodische Zahlungen'!$I55),'Periodische Zahlungen'!$H55)=0,E$1&gt;='Periodische Zahlungen'!$I55,E$1&lt;='Periodische Zahlungen'!$F55),'Periodische Zahlungen'!$D55,0),"")</f>
        <v/>
      </c>
      <c r="F59" s="32" t="str">
        <f ca="1">IFERROR(IF(AND(MOD(MONTH(F$1)+12-MONTH('Periodische Zahlungen'!$I55),'Periodische Zahlungen'!$H55)=0,F$1&gt;='Periodische Zahlungen'!$I55,F$1&lt;='Periodische Zahlungen'!$F55),'Periodische Zahlungen'!$D55,0),"")</f>
        <v/>
      </c>
      <c r="G59" s="32" t="str">
        <f ca="1">IFERROR(IF(AND(MOD(MONTH(G$1)+12-MONTH('Periodische Zahlungen'!$I55),'Periodische Zahlungen'!$H55)=0,G$1&gt;='Periodische Zahlungen'!$I55,G$1&lt;='Periodische Zahlungen'!$F55),'Periodische Zahlungen'!$D55,0),"")</f>
        <v/>
      </c>
      <c r="H59" s="32" t="str">
        <f ca="1">IFERROR(IF(AND(MOD(MONTH(H$1)+12-MONTH('Periodische Zahlungen'!$I55),'Periodische Zahlungen'!$H55)=0,H$1&gt;='Periodische Zahlungen'!$I55,H$1&lt;='Periodische Zahlungen'!$F55),'Periodische Zahlungen'!$D55,0),"")</f>
        <v/>
      </c>
      <c r="I59" s="32" t="str">
        <f ca="1">IFERROR(IF(AND(MOD(MONTH(I$1)+12-MONTH('Periodische Zahlungen'!$I55),'Periodische Zahlungen'!$H55)=0,I$1&gt;='Periodische Zahlungen'!$I55,I$1&lt;='Periodische Zahlungen'!$F55),'Periodische Zahlungen'!$D55,0),"")</f>
        <v/>
      </c>
      <c r="J59" s="32" t="str">
        <f ca="1">IFERROR(IF(AND(MOD(MONTH(J$1)+12-MONTH('Periodische Zahlungen'!$I55),'Periodische Zahlungen'!$H55)=0,J$1&gt;='Periodische Zahlungen'!$I55,J$1&lt;='Periodische Zahlungen'!$F55),'Periodische Zahlungen'!$D55,0),"")</f>
        <v/>
      </c>
      <c r="K59" s="32" t="str">
        <f ca="1">IFERROR(IF(AND(MOD(MONTH(K$1)+12-MONTH('Periodische Zahlungen'!$I55),'Periodische Zahlungen'!$H55)=0,K$1&gt;='Periodische Zahlungen'!$I55,K$1&lt;='Periodische Zahlungen'!$F55),'Periodische Zahlungen'!$D55,0),"")</f>
        <v/>
      </c>
      <c r="L59" s="32" t="str">
        <f ca="1">IFERROR(IF(AND(MOD(MONTH(L$1)+12-MONTH('Periodische Zahlungen'!$I55),'Periodische Zahlungen'!$H55)=0,L$1&gt;='Periodische Zahlungen'!$I55,L$1&lt;='Periodische Zahlungen'!$F55),'Periodische Zahlungen'!$D55,0),"")</f>
        <v/>
      </c>
      <c r="M59" s="32" t="str">
        <f ca="1">IFERROR(IF(AND(MOD(MONTH(M$1)+12-MONTH('Periodische Zahlungen'!$I55),'Periodische Zahlungen'!$H55)=0,M$1&gt;='Periodische Zahlungen'!$I55,M$1&lt;='Periodische Zahlungen'!$F55),'Periodische Zahlungen'!$D55,0),"")</f>
        <v/>
      </c>
      <c r="N59" s="32" t="str">
        <f ca="1">IFERROR(IF(AND(MOD(MONTH(N$1)+12-MONTH('Periodische Zahlungen'!$I55),'Periodische Zahlungen'!$H55)=0,N$1&gt;='Periodische Zahlungen'!$I55,N$1&lt;='Periodische Zahlungen'!$F55),'Periodische Zahlungen'!$D55,0),"")</f>
        <v/>
      </c>
      <c r="O59" s="32" t="str">
        <f ca="1">IFERROR(IF(AND(MOD(MONTH(O$1)+12-MONTH('Periodische Zahlungen'!$I55),'Periodische Zahlungen'!$H55)=0,O$1&gt;='Periodische Zahlungen'!$I55,O$1&lt;='Periodische Zahlungen'!$F55),'Periodische Zahlungen'!$D55,0),"")</f>
        <v/>
      </c>
      <c r="P59" s="32" t="str">
        <f ca="1">IFERROR(IF(AND(MOD(MONTH(P$1)+12-MONTH('Periodische Zahlungen'!$I55),'Periodische Zahlungen'!$H55)=0,P$1&gt;='Periodische Zahlungen'!$I55,P$1&lt;='Periodische Zahlungen'!$F55),'Periodische Zahlungen'!$D55,0),"")</f>
        <v/>
      </c>
      <c r="Q59" s="32" t="str">
        <f ca="1">IFERROR(IF(AND(MOD(MONTH(Q$1)+12-MONTH('Periodische Zahlungen'!$I55),'Periodische Zahlungen'!$H55)=0,Q$1&gt;='Periodische Zahlungen'!$I55,Q$1&lt;='Periodische Zahlungen'!$F55),'Periodische Zahlungen'!$D55,0),"")</f>
        <v/>
      </c>
      <c r="R59" s="32" t="str">
        <f ca="1">IFERROR(IF(AND(MOD(MONTH(R$1)+12-MONTH('Periodische Zahlungen'!$I55),'Periodische Zahlungen'!$H55)=0,R$1&gt;='Periodische Zahlungen'!$I55,R$1&lt;='Periodische Zahlungen'!$F55),'Periodische Zahlungen'!$D55,0),"")</f>
        <v/>
      </c>
      <c r="S59" s="32" t="str">
        <f ca="1">IFERROR(IF(AND(MOD(MONTH(S$1)+12-MONTH('Periodische Zahlungen'!$I55),'Periodische Zahlungen'!$H55)=0,S$1&gt;='Periodische Zahlungen'!$I55,S$1&lt;='Periodische Zahlungen'!$F55),'Periodische Zahlungen'!$D55,0),"")</f>
        <v/>
      </c>
      <c r="T59" s="32" t="str">
        <f ca="1">IFERROR(IF(AND(MOD(MONTH(T$1)+12-MONTH('Periodische Zahlungen'!$I55),'Periodische Zahlungen'!$H55)=0,T$1&gt;='Periodische Zahlungen'!$I55,T$1&lt;='Periodische Zahlungen'!$F55),'Periodische Zahlungen'!$D55,0),"")</f>
        <v/>
      </c>
      <c r="U59" s="32" t="str">
        <f ca="1">IFERROR(IF(AND(MOD(MONTH(U$1)+12-MONTH('Periodische Zahlungen'!$I55),'Periodische Zahlungen'!$H55)=0,U$1&gt;='Periodische Zahlungen'!$I55,U$1&lt;='Periodische Zahlungen'!$F55),'Periodische Zahlungen'!$D55,0),"")</f>
        <v/>
      </c>
      <c r="V59" s="32" t="str">
        <f ca="1">IFERROR(IF(AND(MOD(MONTH(V$1)+12-MONTH('Periodische Zahlungen'!$I55),'Periodische Zahlungen'!$H55)=0,V$1&gt;='Periodische Zahlungen'!$I55,V$1&lt;='Periodische Zahlungen'!$F55),'Periodische Zahlungen'!$D55,0),"")</f>
        <v/>
      </c>
      <c r="W59" s="32" t="str">
        <f ca="1">IFERROR(IF(AND(MOD(MONTH(W$1)+12-MONTH('Periodische Zahlungen'!$I55),'Periodische Zahlungen'!$H55)=0,W$1&gt;='Periodische Zahlungen'!$I55,W$1&lt;='Periodische Zahlungen'!$F55),'Periodische Zahlungen'!$D55,0),"")</f>
        <v/>
      </c>
      <c r="X59" s="32" t="str">
        <f ca="1">IFERROR(IF(AND(MOD(MONTH(X$1)+12-MONTH('Periodische Zahlungen'!$I55),'Periodische Zahlungen'!$H55)=0,X$1&gt;='Periodische Zahlungen'!$I55,X$1&lt;='Periodische Zahlungen'!$F55),'Periodische Zahlungen'!$D55,0),"")</f>
        <v/>
      </c>
      <c r="Y59" s="32" t="str">
        <f ca="1">IFERROR(IF(AND(MOD(MONTH(Y$1)+12-MONTH('Periodische Zahlungen'!$I55),'Periodische Zahlungen'!$H55)=0,Y$1&gt;='Periodische Zahlungen'!$I55,Y$1&lt;='Periodische Zahlungen'!$F55),'Periodische Zahlungen'!$D55,0),"")</f>
        <v/>
      </c>
      <c r="Z59" s="27">
        <f t="shared" ca="1" si="7"/>
        <v>0</v>
      </c>
      <c r="AA59" s="27">
        <f t="shared" ca="1" si="5"/>
        <v>0</v>
      </c>
    </row>
    <row r="60" spans="1:27">
      <c r="A60" s="31" t="str">
        <f>IF('Periodische Zahlungen'!A56&lt;&gt;"",'Periodische Zahlungen'!A56&amp;" ("&amp;'Periodische Zahlungen'!C56&amp;" "&amp;TEXT('Periodische Zahlungen'!D56,"0.00")&amp;" ab "&amp;TEXT('Periodische Zahlungen'!E56,"MMM/JJJJ")&amp;")","")</f>
        <v/>
      </c>
      <c r="B60" s="32" t="str">
        <f ca="1">IFERROR(IF(AND(MOD(MONTH(B$1)+12-MONTH('Periodische Zahlungen'!$I56),'Periodische Zahlungen'!$H56)=0,B$1&gt;='Periodische Zahlungen'!$I56,B$1&lt;='Periodische Zahlungen'!$F56),'Periodische Zahlungen'!$D56,0),"")</f>
        <v/>
      </c>
      <c r="C60" s="32" t="str">
        <f ca="1">IFERROR(IF(AND(MOD(MONTH(C$1)+12-MONTH('Periodische Zahlungen'!$I56),'Periodische Zahlungen'!$H56)=0,C$1&gt;='Periodische Zahlungen'!$I56,C$1&lt;='Periodische Zahlungen'!$F56),'Periodische Zahlungen'!$D56,0),"")</f>
        <v/>
      </c>
      <c r="D60" s="32" t="str">
        <f ca="1">IFERROR(IF(AND(MOD(MONTH(D$1)+12-MONTH('Periodische Zahlungen'!$I56),'Periodische Zahlungen'!$H56)=0,D$1&gt;='Periodische Zahlungen'!$I56,D$1&lt;='Periodische Zahlungen'!$F56),'Periodische Zahlungen'!$D56,0),"")</f>
        <v/>
      </c>
      <c r="E60" s="32" t="str">
        <f ca="1">IFERROR(IF(AND(MOD(MONTH(E$1)+12-MONTH('Periodische Zahlungen'!$I56),'Periodische Zahlungen'!$H56)=0,E$1&gt;='Periodische Zahlungen'!$I56,E$1&lt;='Periodische Zahlungen'!$F56),'Periodische Zahlungen'!$D56,0),"")</f>
        <v/>
      </c>
      <c r="F60" s="32" t="str">
        <f ca="1">IFERROR(IF(AND(MOD(MONTH(F$1)+12-MONTH('Periodische Zahlungen'!$I56),'Periodische Zahlungen'!$H56)=0,F$1&gt;='Periodische Zahlungen'!$I56,F$1&lt;='Periodische Zahlungen'!$F56),'Periodische Zahlungen'!$D56,0),"")</f>
        <v/>
      </c>
      <c r="G60" s="32" t="str">
        <f ca="1">IFERROR(IF(AND(MOD(MONTH(G$1)+12-MONTH('Periodische Zahlungen'!$I56),'Periodische Zahlungen'!$H56)=0,G$1&gt;='Periodische Zahlungen'!$I56,G$1&lt;='Periodische Zahlungen'!$F56),'Periodische Zahlungen'!$D56,0),"")</f>
        <v/>
      </c>
      <c r="H60" s="32" t="str">
        <f ca="1">IFERROR(IF(AND(MOD(MONTH(H$1)+12-MONTH('Periodische Zahlungen'!$I56),'Periodische Zahlungen'!$H56)=0,H$1&gt;='Periodische Zahlungen'!$I56,H$1&lt;='Periodische Zahlungen'!$F56),'Periodische Zahlungen'!$D56,0),"")</f>
        <v/>
      </c>
      <c r="I60" s="32" t="str">
        <f ca="1">IFERROR(IF(AND(MOD(MONTH(I$1)+12-MONTH('Periodische Zahlungen'!$I56),'Periodische Zahlungen'!$H56)=0,I$1&gt;='Periodische Zahlungen'!$I56,I$1&lt;='Periodische Zahlungen'!$F56),'Periodische Zahlungen'!$D56,0),"")</f>
        <v/>
      </c>
      <c r="J60" s="32" t="str">
        <f ca="1">IFERROR(IF(AND(MOD(MONTH(J$1)+12-MONTH('Periodische Zahlungen'!$I56),'Periodische Zahlungen'!$H56)=0,J$1&gt;='Periodische Zahlungen'!$I56,J$1&lt;='Periodische Zahlungen'!$F56),'Periodische Zahlungen'!$D56,0),"")</f>
        <v/>
      </c>
      <c r="K60" s="32" t="str">
        <f ca="1">IFERROR(IF(AND(MOD(MONTH(K$1)+12-MONTH('Periodische Zahlungen'!$I56),'Periodische Zahlungen'!$H56)=0,K$1&gt;='Periodische Zahlungen'!$I56,K$1&lt;='Periodische Zahlungen'!$F56),'Periodische Zahlungen'!$D56,0),"")</f>
        <v/>
      </c>
      <c r="L60" s="32" t="str">
        <f ca="1">IFERROR(IF(AND(MOD(MONTH(L$1)+12-MONTH('Periodische Zahlungen'!$I56),'Periodische Zahlungen'!$H56)=0,L$1&gt;='Periodische Zahlungen'!$I56,L$1&lt;='Periodische Zahlungen'!$F56),'Periodische Zahlungen'!$D56,0),"")</f>
        <v/>
      </c>
      <c r="M60" s="32" t="str">
        <f ca="1">IFERROR(IF(AND(MOD(MONTH(M$1)+12-MONTH('Periodische Zahlungen'!$I56),'Periodische Zahlungen'!$H56)=0,M$1&gt;='Periodische Zahlungen'!$I56,M$1&lt;='Periodische Zahlungen'!$F56),'Periodische Zahlungen'!$D56,0),"")</f>
        <v/>
      </c>
      <c r="N60" s="32" t="str">
        <f ca="1">IFERROR(IF(AND(MOD(MONTH(N$1)+12-MONTH('Periodische Zahlungen'!$I56),'Periodische Zahlungen'!$H56)=0,N$1&gt;='Periodische Zahlungen'!$I56,N$1&lt;='Periodische Zahlungen'!$F56),'Periodische Zahlungen'!$D56,0),"")</f>
        <v/>
      </c>
      <c r="O60" s="32" t="str">
        <f ca="1">IFERROR(IF(AND(MOD(MONTH(O$1)+12-MONTH('Periodische Zahlungen'!$I56),'Periodische Zahlungen'!$H56)=0,O$1&gt;='Periodische Zahlungen'!$I56,O$1&lt;='Periodische Zahlungen'!$F56),'Periodische Zahlungen'!$D56,0),"")</f>
        <v/>
      </c>
      <c r="P60" s="32" t="str">
        <f ca="1">IFERROR(IF(AND(MOD(MONTH(P$1)+12-MONTH('Periodische Zahlungen'!$I56),'Periodische Zahlungen'!$H56)=0,P$1&gt;='Periodische Zahlungen'!$I56,P$1&lt;='Periodische Zahlungen'!$F56),'Periodische Zahlungen'!$D56,0),"")</f>
        <v/>
      </c>
      <c r="Q60" s="32" t="str">
        <f ca="1">IFERROR(IF(AND(MOD(MONTH(Q$1)+12-MONTH('Periodische Zahlungen'!$I56),'Periodische Zahlungen'!$H56)=0,Q$1&gt;='Periodische Zahlungen'!$I56,Q$1&lt;='Periodische Zahlungen'!$F56),'Periodische Zahlungen'!$D56,0),"")</f>
        <v/>
      </c>
      <c r="R60" s="32" t="str">
        <f ca="1">IFERROR(IF(AND(MOD(MONTH(R$1)+12-MONTH('Periodische Zahlungen'!$I56),'Periodische Zahlungen'!$H56)=0,R$1&gt;='Periodische Zahlungen'!$I56,R$1&lt;='Periodische Zahlungen'!$F56),'Periodische Zahlungen'!$D56,0),"")</f>
        <v/>
      </c>
      <c r="S60" s="32" t="str">
        <f ca="1">IFERROR(IF(AND(MOD(MONTH(S$1)+12-MONTH('Periodische Zahlungen'!$I56),'Periodische Zahlungen'!$H56)=0,S$1&gt;='Periodische Zahlungen'!$I56,S$1&lt;='Periodische Zahlungen'!$F56),'Periodische Zahlungen'!$D56,0),"")</f>
        <v/>
      </c>
      <c r="T60" s="32" t="str">
        <f ca="1">IFERROR(IF(AND(MOD(MONTH(T$1)+12-MONTH('Periodische Zahlungen'!$I56),'Periodische Zahlungen'!$H56)=0,T$1&gt;='Periodische Zahlungen'!$I56,T$1&lt;='Periodische Zahlungen'!$F56),'Periodische Zahlungen'!$D56,0),"")</f>
        <v/>
      </c>
      <c r="U60" s="32" t="str">
        <f ca="1">IFERROR(IF(AND(MOD(MONTH(U$1)+12-MONTH('Periodische Zahlungen'!$I56),'Periodische Zahlungen'!$H56)=0,U$1&gt;='Periodische Zahlungen'!$I56,U$1&lt;='Periodische Zahlungen'!$F56),'Periodische Zahlungen'!$D56,0),"")</f>
        <v/>
      </c>
      <c r="V60" s="32" t="str">
        <f ca="1">IFERROR(IF(AND(MOD(MONTH(V$1)+12-MONTH('Periodische Zahlungen'!$I56),'Periodische Zahlungen'!$H56)=0,V$1&gt;='Periodische Zahlungen'!$I56,V$1&lt;='Periodische Zahlungen'!$F56),'Periodische Zahlungen'!$D56,0),"")</f>
        <v/>
      </c>
      <c r="W60" s="32" t="str">
        <f ca="1">IFERROR(IF(AND(MOD(MONTH(W$1)+12-MONTH('Periodische Zahlungen'!$I56),'Periodische Zahlungen'!$H56)=0,W$1&gt;='Periodische Zahlungen'!$I56,W$1&lt;='Periodische Zahlungen'!$F56),'Periodische Zahlungen'!$D56,0),"")</f>
        <v/>
      </c>
      <c r="X60" s="32" t="str">
        <f ca="1">IFERROR(IF(AND(MOD(MONTH(X$1)+12-MONTH('Periodische Zahlungen'!$I56),'Periodische Zahlungen'!$H56)=0,X$1&gt;='Periodische Zahlungen'!$I56,X$1&lt;='Periodische Zahlungen'!$F56),'Periodische Zahlungen'!$D56,0),"")</f>
        <v/>
      </c>
      <c r="Y60" s="32" t="str">
        <f ca="1">IFERROR(IF(AND(MOD(MONTH(Y$1)+12-MONTH('Periodische Zahlungen'!$I56),'Periodische Zahlungen'!$H56)=0,Y$1&gt;='Periodische Zahlungen'!$I56,Y$1&lt;='Periodische Zahlungen'!$F56),'Periodische Zahlungen'!$D56,0),"")</f>
        <v/>
      </c>
      <c r="Z60" s="27">
        <f t="shared" ref="Z60:Z65" ca="1" si="8">SUM(B60:Y60)</f>
        <v>0</v>
      </c>
      <c r="AA60" s="27">
        <f t="shared" ca="1" si="5"/>
        <v>0</v>
      </c>
    </row>
    <row r="61" spans="1:27">
      <c r="A61" s="31" t="str">
        <f>IF('Periodische Zahlungen'!A57&lt;&gt;"",'Periodische Zahlungen'!A57&amp;" ("&amp;'Periodische Zahlungen'!C57&amp;" "&amp;TEXT('Periodische Zahlungen'!D57,"0.00")&amp;" ab "&amp;TEXT('Periodische Zahlungen'!E57,"MMM/JJJJ")&amp;")","")</f>
        <v/>
      </c>
      <c r="B61" s="32" t="str">
        <f ca="1">IFERROR(IF(AND(MOD(MONTH(B$1)+12-MONTH('Periodische Zahlungen'!$I57),'Periodische Zahlungen'!$H57)=0,B$1&gt;='Periodische Zahlungen'!$I57,B$1&lt;='Periodische Zahlungen'!$F57),'Periodische Zahlungen'!$D57,0),"")</f>
        <v/>
      </c>
      <c r="C61" s="32" t="str">
        <f ca="1">IFERROR(IF(AND(MOD(MONTH(C$1)+12-MONTH('Periodische Zahlungen'!$I57),'Periodische Zahlungen'!$H57)=0,C$1&gt;='Periodische Zahlungen'!$I57,C$1&lt;='Periodische Zahlungen'!$F57),'Periodische Zahlungen'!$D57,0),"")</f>
        <v/>
      </c>
      <c r="D61" s="32" t="str">
        <f ca="1">IFERROR(IF(AND(MOD(MONTH(D$1)+12-MONTH('Periodische Zahlungen'!$I57),'Periodische Zahlungen'!$H57)=0,D$1&gt;='Periodische Zahlungen'!$I57,D$1&lt;='Periodische Zahlungen'!$F57),'Periodische Zahlungen'!$D57,0),"")</f>
        <v/>
      </c>
      <c r="E61" s="32" t="str">
        <f ca="1">IFERROR(IF(AND(MOD(MONTH(E$1)+12-MONTH('Periodische Zahlungen'!$I57),'Periodische Zahlungen'!$H57)=0,E$1&gt;='Periodische Zahlungen'!$I57,E$1&lt;='Periodische Zahlungen'!$F57),'Periodische Zahlungen'!$D57,0),"")</f>
        <v/>
      </c>
      <c r="F61" s="32" t="str">
        <f ca="1">IFERROR(IF(AND(MOD(MONTH(F$1)+12-MONTH('Periodische Zahlungen'!$I57),'Periodische Zahlungen'!$H57)=0,F$1&gt;='Periodische Zahlungen'!$I57,F$1&lt;='Periodische Zahlungen'!$F57),'Periodische Zahlungen'!$D57,0),"")</f>
        <v/>
      </c>
      <c r="G61" s="32" t="str">
        <f ca="1">IFERROR(IF(AND(MOD(MONTH(G$1)+12-MONTH('Periodische Zahlungen'!$I57),'Periodische Zahlungen'!$H57)=0,G$1&gt;='Periodische Zahlungen'!$I57,G$1&lt;='Periodische Zahlungen'!$F57),'Periodische Zahlungen'!$D57,0),"")</f>
        <v/>
      </c>
      <c r="H61" s="32" t="str">
        <f ca="1">IFERROR(IF(AND(MOD(MONTH(H$1)+12-MONTH('Periodische Zahlungen'!$I57),'Periodische Zahlungen'!$H57)=0,H$1&gt;='Periodische Zahlungen'!$I57,H$1&lt;='Periodische Zahlungen'!$F57),'Periodische Zahlungen'!$D57,0),"")</f>
        <v/>
      </c>
      <c r="I61" s="32" t="str">
        <f ca="1">IFERROR(IF(AND(MOD(MONTH(I$1)+12-MONTH('Periodische Zahlungen'!$I57),'Periodische Zahlungen'!$H57)=0,I$1&gt;='Periodische Zahlungen'!$I57,I$1&lt;='Periodische Zahlungen'!$F57),'Periodische Zahlungen'!$D57,0),"")</f>
        <v/>
      </c>
      <c r="J61" s="32" t="str">
        <f ca="1">IFERROR(IF(AND(MOD(MONTH(J$1)+12-MONTH('Periodische Zahlungen'!$I57),'Periodische Zahlungen'!$H57)=0,J$1&gt;='Periodische Zahlungen'!$I57,J$1&lt;='Periodische Zahlungen'!$F57),'Periodische Zahlungen'!$D57,0),"")</f>
        <v/>
      </c>
      <c r="K61" s="32" t="str">
        <f ca="1">IFERROR(IF(AND(MOD(MONTH(K$1)+12-MONTH('Periodische Zahlungen'!$I57),'Periodische Zahlungen'!$H57)=0,K$1&gt;='Periodische Zahlungen'!$I57,K$1&lt;='Periodische Zahlungen'!$F57),'Periodische Zahlungen'!$D57,0),"")</f>
        <v/>
      </c>
      <c r="L61" s="32" t="str">
        <f ca="1">IFERROR(IF(AND(MOD(MONTH(L$1)+12-MONTH('Periodische Zahlungen'!$I57),'Periodische Zahlungen'!$H57)=0,L$1&gt;='Periodische Zahlungen'!$I57,L$1&lt;='Periodische Zahlungen'!$F57),'Periodische Zahlungen'!$D57,0),"")</f>
        <v/>
      </c>
      <c r="M61" s="32" t="str">
        <f ca="1">IFERROR(IF(AND(MOD(MONTH(M$1)+12-MONTH('Periodische Zahlungen'!$I57),'Periodische Zahlungen'!$H57)=0,M$1&gt;='Periodische Zahlungen'!$I57,M$1&lt;='Periodische Zahlungen'!$F57),'Periodische Zahlungen'!$D57,0),"")</f>
        <v/>
      </c>
      <c r="N61" s="32" t="str">
        <f ca="1">IFERROR(IF(AND(MOD(MONTH(N$1)+12-MONTH('Periodische Zahlungen'!$I57),'Periodische Zahlungen'!$H57)=0,N$1&gt;='Periodische Zahlungen'!$I57,N$1&lt;='Periodische Zahlungen'!$F57),'Periodische Zahlungen'!$D57,0),"")</f>
        <v/>
      </c>
      <c r="O61" s="32" t="str">
        <f ca="1">IFERROR(IF(AND(MOD(MONTH(O$1)+12-MONTH('Periodische Zahlungen'!$I57),'Periodische Zahlungen'!$H57)=0,O$1&gt;='Periodische Zahlungen'!$I57,O$1&lt;='Periodische Zahlungen'!$F57),'Periodische Zahlungen'!$D57,0),"")</f>
        <v/>
      </c>
      <c r="P61" s="32" t="str">
        <f ca="1">IFERROR(IF(AND(MOD(MONTH(P$1)+12-MONTH('Periodische Zahlungen'!$I57),'Periodische Zahlungen'!$H57)=0,P$1&gt;='Periodische Zahlungen'!$I57,P$1&lt;='Periodische Zahlungen'!$F57),'Periodische Zahlungen'!$D57,0),"")</f>
        <v/>
      </c>
      <c r="Q61" s="32" t="str">
        <f ca="1">IFERROR(IF(AND(MOD(MONTH(Q$1)+12-MONTH('Periodische Zahlungen'!$I57),'Periodische Zahlungen'!$H57)=0,Q$1&gt;='Periodische Zahlungen'!$I57,Q$1&lt;='Periodische Zahlungen'!$F57),'Periodische Zahlungen'!$D57,0),"")</f>
        <v/>
      </c>
      <c r="R61" s="32" t="str">
        <f ca="1">IFERROR(IF(AND(MOD(MONTH(R$1)+12-MONTH('Periodische Zahlungen'!$I57),'Periodische Zahlungen'!$H57)=0,R$1&gt;='Periodische Zahlungen'!$I57,R$1&lt;='Periodische Zahlungen'!$F57),'Periodische Zahlungen'!$D57,0),"")</f>
        <v/>
      </c>
      <c r="S61" s="32" t="str">
        <f ca="1">IFERROR(IF(AND(MOD(MONTH(S$1)+12-MONTH('Periodische Zahlungen'!$I57),'Periodische Zahlungen'!$H57)=0,S$1&gt;='Periodische Zahlungen'!$I57,S$1&lt;='Periodische Zahlungen'!$F57),'Periodische Zahlungen'!$D57,0),"")</f>
        <v/>
      </c>
      <c r="T61" s="32" t="str">
        <f ca="1">IFERROR(IF(AND(MOD(MONTH(T$1)+12-MONTH('Periodische Zahlungen'!$I57),'Periodische Zahlungen'!$H57)=0,T$1&gt;='Periodische Zahlungen'!$I57,T$1&lt;='Periodische Zahlungen'!$F57),'Periodische Zahlungen'!$D57,0),"")</f>
        <v/>
      </c>
      <c r="U61" s="32" t="str">
        <f ca="1">IFERROR(IF(AND(MOD(MONTH(U$1)+12-MONTH('Periodische Zahlungen'!$I57),'Periodische Zahlungen'!$H57)=0,U$1&gt;='Periodische Zahlungen'!$I57,U$1&lt;='Periodische Zahlungen'!$F57),'Periodische Zahlungen'!$D57,0),"")</f>
        <v/>
      </c>
      <c r="V61" s="32" t="str">
        <f ca="1">IFERROR(IF(AND(MOD(MONTH(V$1)+12-MONTH('Periodische Zahlungen'!$I57),'Periodische Zahlungen'!$H57)=0,V$1&gt;='Periodische Zahlungen'!$I57,V$1&lt;='Periodische Zahlungen'!$F57),'Periodische Zahlungen'!$D57,0),"")</f>
        <v/>
      </c>
      <c r="W61" s="32" t="str">
        <f ca="1">IFERROR(IF(AND(MOD(MONTH(W$1)+12-MONTH('Periodische Zahlungen'!$I57),'Periodische Zahlungen'!$H57)=0,W$1&gt;='Periodische Zahlungen'!$I57,W$1&lt;='Periodische Zahlungen'!$F57),'Periodische Zahlungen'!$D57,0),"")</f>
        <v/>
      </c>
      <c r="X61" s="32" t="str">
        <f ca="1">IFERROR(IF(AND(MOD(MONTH(X$1)+12-MONTH('Periodische Zahlungen'!$I57),'Periodische Zahlungen'!$H57)=0,X$1&gt;='Periodische Zahlungen'!$I57,X$1&lt;='Periodische Zahlungen'!$F57),'Periodische Zahlungen'!$D57,0),"")</f>
        <v/>
      </c>
      <c r="Y61" s="32" t="str">
        <f ca="1">IFERROR(IF(AND(MOD(MONTH(Y$1)+12-MONTH('Periodische Zahlungen'!$I57),'Periodische Zahlungen'!$H57)=0,Y$1&gt;='Periodische Zahlungen'!$I57,Y$1&lt;='Periodische Zahlungen'!$F57),'Periodische Zahlungen'!$D57,0),"")</f>
        <v/>
      </c>
      <c r="Z61" s="27">
        <f t="shared" ca="1" si="8"/>
        <v>0</v>
      </c>
      <c r="AA61" s="27">
        <f t="shared" ca="1" si="5"/>
        <v>0</v>
      </c>
    </row>
    <row r="62" spans="1:27">
      <c r="A62" s="31" t="str">
        <f>IF('Periodische Zahlungen'!A58&lt;&gt;"",'Periodische Zahlungen'!A58&amp;" ("&amp;'Periodische Zahlungen'!C58&amp;" "&amp;TEXT('Periodische Zahlungen'!D58,"0.00")&amp;" ab "&amp;TEXT('Periodische Zahlungen'!E58,"MMM/JJJJ")&amp;")","")</f>
        <v/>
      </c>
      <c r="B62" s="32" t="str">
        <f ca="1">IFERROR(IF(AND(MOD(MONTH(B$1)+12-MONTH('Periodische Zahlungen'!$I58),'Periodische Zahlungen'!$H58)=0,B$1&gt;='Periodische Zahlungen'!$I58,B$1&lt;='Periodische Zahlungen'!$F58),'Periodische Zahlungen'!$D58,0),"")</f>
        <v/>
      </c>
      <c r="C62" s="32" t="str">
        <f ca="1">IFERROR(IF(AND(MOD(MONTH(C$1)+12-MONTH('Periodische Zahlungen'!$I58),'Periodische Zahlungen'!$H58)=0,C$1&gt;='Periodische Zahlungen'!$I58,C$1&lt;='Periodische Zahlungen'!$F58),'Periodische Zahlungen'!$D58,0),"")</f>
        <v/>
      </c>
      <c r="D62" s="32" t="str">
        <f ca="1">IFERROR(IF(AND(MOD(MONTH(D$1)+12-MONTH('Periodische Zahlungen'!$I58),'Periodische Zahlungen'!$H58)=0,D$1&gt;='Periodische Zahlungen'!$I58,D$1&lt;='Periodische Zahlungen'!$F58),'Periodische Zahlungen'!$D58,0),"")</f>
        <v/>
      </c>
      <c r="E62" s="32" t="str">
        <f ca="1">IFERROR(IF(AND(MOD(MONTH(E$1)+12-MONTH('Periodische Zahlungen'!$I58),'Periodische Zahlungen'!$H58)=0,E$1&gt;='Periodische Zahlungen'!$I58,E$1&lt;='Periodische Zahlungen'!$F58),'Periodische Zahlungen'!$D58,0),"")</f>
        <v/>
      </c>
      <c r="F62" s="32" t="str">
        <f ca="1">IFERROR(IF(AND(MOD(MONTH(F$1)+12-MONTH('Periodische Zahlungen'!$I58),'Periodische Zahlungen'!$H58)=0,F$1&gt;='Periodische Zahlungen'!$I58,F$1&lt;='Periodische Zahlungen'!$F58),'Periodische Zahlungen'!$D58,0),"")</f>
        <v/>
      </c>
      <c r="G62" s="32" t="str">
        <f ca="1">IFERROR(IF(AND(MOD(MONTH(G$1)+12-MONTH('Periodische Zahlungen'!$I58),'Periodische Zahlungen'!$H58)=0,G$1&gt;='Periodische Zahlungen'!$I58,G$1&lt;='Periodische Zahlungen'!$F58),'Periodische Zahlungen'!$D58,0),"")</f>
        <v/>
      </c>
      <c r="H62" s="32" t="str">
        <f ca="1">IFERROR(IF(AND(MOD(MONTH(H$1)+12-MONTH('Periodische Zahlungen'!$I58),'Periodische Zahlungen'!$H58)=0,H$1&gt;='Periodische Zahlungen'!$I58,H$1&lt;='Periodische Zahlungen'!$F58),'Periodische Zahlungen'!$D58,0),"")</f>
        <v/>
      </c>
      <c r="I62" s="32" t="str">
        <f ca="1">IFERROR(IF(AND(MOD(MONTH(I$1)+12-MONTH('Periodische Zahlungen'!$I58),'Periodische Zahlungen'!$H58)=0,I$1&gt;='Periodische Zahlungen'!$I58,I$1&lt;='Periodische Zahlungen'!$F58),'Periodische Zahlungen'!$D58,0),"")</f>
        <v/>
      </c>
      <c r="J62" s="32" t="str">
        <f ca="1">IFERROR(IF(AND(MOD(MONTH(J$1)+12-MONTH('Periodische Zahlungen'!$I58),'Periodische Zahlungen'!$H58)=0,J$1&gt;='Periodische Zahlungen'!$I58,J$1&lt;='Periodische Zahlungen'!$F58),'Periodische Zahlungen'!$D58,0),"")</f>
        <v/>
      </c>
      <c r="K62" s="32" t="str">
        <f ca="1">IFERROR(IF(AND(MOD(MONTH(K$1)+12-MONTH('Periodische Zahlungen'!$I58),'Periodische Zahlungen'!$H58)=0,K$1&gt;='Periodische Zahlungen'!$I58,K$1&lt;='Periodische Zahlungen'!$F58),'Periodische Zahlungen'!$D58,0),"")</f>
        <v/>
      </c>
      <c r="L62" s="32" t="str">
        <f ca="1">IFERROR(IF(AND(MOD(MONTH(L$1)+12-MONTH('Periodische Zahlungen'!$I58),'Periodische Zahlungen'!$H58)=0,L$1&gt;='Periodische Zahlungen'!$I58,L$1&lt;='Periodische Zahlungen'!$F58),'Periodische Zahlungen'!$D58,0),"")</f>
        <v/>
      </c>
      <c r="M62" s="32" t="str">
        <f ca="1">IFERROR(IF(AND(MOD(MONTH(M$1)+12-MONTH('Periodische Zahlungen'!$I58),'Periodische Zahlungen'!$H58)=0,M$1&gt;='Periodische Zahlungen'!$I58,M$1&lt;='Periodische Zahlungen'!$F58),'Periodische Zahlungen'!$D58,0),"")</f>
        <v/>
      </c>
      <c r="N62" s="32" t="str">
        <f ca="1">IFERROR(IF(AND(MOD(MONTH(N$1)+12-MONTH('Periodische Zahlungen'!$I58),'Periodische Zahlungen'!$H58)=0,N$1&gt;='Periodische Zahlungen'!$I58,N$1&lt;='Periodische Zahlungen'!$F58),'Periodische Zahlungen'!$D58,0),"")</f>
        <v/>
      </c>
      <c r="O62" s="32" t="str">
        <f ca="1">IFERROR(IF(AND(MOD(MONTH(O$1)+12-MONTH('Periodische Zahlungen'!$I58),'Periodische Zahlungen'!$H58)=0,O$1&gt;='Periodische Zahlungen'!$I58,O$1&lt;='Periodische Zahlungen'!$F58),'Periodische Zahlungen'!$D58,0),"")</f>
        <v/>
      </c>
      <c r="P62" s="32" t="str">
        <f ca="1">IFERROR(IF(AND(MOD(MONTH(P$1)+12-MONTH('Periodische Zahlungen'!$I58),'Periodische Zahlungen'!$H58)=0,P$1&gt;='Periodische Zahlungen'!$I58,P$1&lt;='Periodische Zahlungen'!$F58),'Periodische Zahlungen'!$D58,0),"")</f>
        <v/>
      </c>
      <c r="Q62" s="32" t="str">
        <f ca="1">IFERROR(IF(AND(MOD(MONTH(Q$1)+12-MONTH('Periodische Zahlungen'!$I58),'Periodische Zahlungen'!$H58)=0,Q$1&gt;='Periodische Zahlungen'!$I58,Q$1&lt;='Periodische Zahlungen'!$F58),'Periodische Zahlungen'!$D58,0),"")</f>
        <v/>
      </c>
      <c r="R62" s="32" t="str">
        <f ca="1">IFERROR(IF(AND(MOD(MONTH(R$1)+12-MONTH('Periodische Zahlungen'!$I58),'Periodische Zahlungen'!$H58)=0,R$1&gt;='Periodische Zahlungen'!$I58,R$1&lt;='Periodische Zahlungen'!$F58),'Periodische Zahlungen'!$D58,0),"")</f>
        <v/>
      </c>
      <c r="S62" s="32" t="str">
        <f ca="1">IFERROR(IF(AND(MOD(MONTH(S$1)+12-MONTH('Periodische Zahlungen'!$I58),'Periodische Zahlungen'!$H58)=0,S$1&gt;='Periodische Zahlungen'!$I58,S$1&lt;='Periodische Zahlungen'!$F58),'Periodische Zahlungen'!$D58,0),"")</f>
        <v/>
      </c>
      <c r="T62" s="32" t="str">
        <f ca="1">IFERROR(IF(AND(MOD(MONTH(T$1)+12-MONTH('Periodische Zahlungen'!$I58),'Periodische Zahlungen'!$H58)=0,T$1&gt;='Periodische Zahlungen'!$I58,T$1&lt;='Periodische Zahlungen'!$F58),'Periodische Zahlungen'!$D58,0),"")</f>
        <v/>
      </c>
      <c r="U62" s="32" t="str">
        <f ca="1">IFERROR(IF(AND(MOD(MONTH(U$1)+12-MONTH('Periodische Zahlungen'!$I58),'Periodische Zahlungen'!$H58)=0,U$1&gt;='Periodische Zahlungen'!$I58,U$1&lt;='Periodische Zahlungen'!$F58),'Periodische Zahlungen'!$D58,0),"")</f>
        <v/>
      </c>
      <c r="V62" s="32" t="str">
        <f ca="1">IFERROR(IF(AND(MOD(MONTH(V$1)+12-MONTH('Periodische Zahlungen'!$I58),'Periodische Zahlungen'!$H58)=0,V$1&gt;='Periodische Zahlungen'!$I58,V$1&lt;='Periodische Zahlungen'!$F58),'Periodische Zahlungen'!$D58,0),"")</f>
        <v/>
      </c>
      <c r="W62" s="32" t="str">
        <f ca="1">IFERROR(IF(AND(MOD(MONTH(W$1)+12-MONTH('Periodische Zahlungen'!$I58),'Periodische Zahlungen'!$H58)=0,W$1&gt;='Periodische Zahlungen'!$I58,W$1&lt;='Periodische Zahlungen'!$F58),'Periodische Zahlungen'!$D58,0),"")</f>
        <v/>
      </c>
      <c r="X62" s="32" t="str">
        <f ca="1">IFERROR(IF(AND(MOD(MONTH(X$1)+12-MONTH('Periodische Zahlungen'!$I58),'Periodische Zahlungen'!$H58)=0,X$1&gt;='Periodische Zahlungen'!$I58,X$1&lt;='Periodische Zahlungen'!$F58),'Periodische Zahlungen'!$D58,0),"")</f>
        <v/>
      </c>
      <c r="Y62" s="32" t="str">
        <f ca="1">IFERROR(IF(AND(MOD(MONTH(Y$1)+12-MONTH('Periodische Zahlungen'!$I58),'Periodische Zahlungen'!$H58)=0,Y$1&gt;='Periodische Zahlungen'!$I58,Y$1&lt;='Periodische Zahlungen'!$F58),'Periodische Zahlungen'!$D58,0),"")</f>
        <v/>
      </c>
      <c r="Z62" s="27">
        <f t="shared" ca="1" si="8"/>
        <v>0</v>
      </c>
      <c r="AA62" s="27">
        <f t="shared" ca="1" si="5"/>
        <v>0</v>
      </c>
    </row>
    <row r="63" spans="1:27">
      <c r="A63" s="31" t="str">
        <f>IF('Periodische Zahlungen'!A59&lt;&gt;"",'Periodische Zahlungen'!A59&amp;" ("&amp;'Periodische Zahlungen'!C59&amp;" "&amp;TEXT('Periodische Zahlungen'!D59,"0.00")&amp;" ab "&amp;TEXT('Periodische Zahlungen'!E59,"MMM/JJJJ")&amp;")","")</f>
        <v/>
      </c>
      <c r="B63" s="32" t="str">
        <f ca="1">IFERROR(IF(AND(MOD(MONTH(B$1)+12-MONTH('Periodische Zahlungen'!$I59),'Periodische Zahlungen'!$H59)=0,B$1&gt;='Periodische Zahlungen'!$I59,B$1&lt;='Periodische Zahlungen'!$F59),'Periodische Zahlungen'!$D59,0),"")</f>
        <v/>
      </c>
      <c r="C63" s="32" t="str">
        <f ca="1">IFERROR(IF(AND(MOD(MONTH(C$1)+12-MONTH('Periodische Zahlungen'!$I59),'Periodische Zahlungen'!$H59)=0,C$1&gt;='Periodische Zahlungen'!$I59,C$1&lt;='Periodische Zahlungen'!$F59),'Periodische Zahlungen'!$D59,0),"")</f>
        <v/>
      </c>
      <c r="D63" s="32" t="str">
        <f ca="1">IFERROR(IF(AND(MOD(MONTH(D$1)+12-MONTH('Periodische Zahlungen'!$I59),'Periodische Zahlungen'!$H59)=0,D$1&gt;='Periodische Zahlungen'!$I59,D$1&lt;='Periodische Zahlungen'!$F59),'Periodische Zahlungen'!$D59,0),"")</f>
        <v/>
      </c>
      <c r="E63" s="32" t="str">
        <f ca="1">IFERROR(IF(AND(MOD(MONTH(E$1)+12-MONTH('Periodische Zahlungen'!$I59),'Periodische Zahlungen'!$H59)=0,E$1&gt;='Periodische Zahlungen'!$I59,E$1&lt;='Periodische Zahlungen'!$F59),'Periodische Zahlungen'!$D59,0),"")</f>
        <v/>
      </c>
      <c r="F63" s="32" t="str">
        <f ca="1">IFERROR(IF(AND(MOD(MONTH(F$1)+12-MONTH('Periodische Zahlungen'!$I59),'Periodische Zahlungen'!$H59)=0,F$1&gt;='Periodische Zahlungen'!$I59,F$1&lt;='Periodische Zahlungen'!$F59),'Periodische Zahlungen'!$D59,0),"")</f>
        <v/>
      </c>
      <c r="G63" s="32" t="str">
        <f ca="1">IFERROR(IF(AND(MOD(MONTH(G$1)+12-MONTH('Periodische Zahlungen'!$I59),'Periodische Zahlungen'!$H59)=0,G$1&gt;='Periodische Zahlungen'!$I59,G$1&lt;='Periodische Zahlungen'!$F59),'Periodische Zahlungen'!$D59,0),"")</f>
        <v/>
      </c>
      <c r="H63" s="32" t="str">
        <f ca="1">IFERROR(IF(AND(MOD(MONTH(H$1)+12-MONTH('Periodische Zahlungen'!$I59),'Periodische Zahlungen'!$H59)=0,H$1&gt;='Periodische Zahlungen'!$I59,H$1&lt;='Periodische Zahlungen'!$F59),'Periodische Zahlungen'!$D59,0),"")</f>
        <v/>
      </c>
      <c r="I63" s="32" t="str">
        <f ca="1">IFERROR(IF(AND(MOD(MONTH(I$1)+12-MONTH('Periodische Zahlungen'!$I59),'Periodische Zahlungen'!$H59)=0,I$1&gt;='Periodische Zahlungen'!$I59,I$1&lt;='Periodische Zahlungen'!$F59),'Periodische Zahlungen'!$D59,0),"")</f>
        <v/>
      </c>
      <c r="J63" s="32" t="str">
        <f ca="1">IFERROR(IF(AND(MOD(MONTH(J$1)+12-MONTH('Periodische Zahlungen'!$I59),'Periodische Zahlungen'!$H59)=0,J$1&gt;='Periodische Zahlungen'!$I59,J$1&lt;='Periodische Zahlungen'!$F59),'Periodische Zahlungen'!$D59,0),"")</f>
        <v/>
      </c>
      <c r="K63" s="32" t="str">
        <f ca="1">IFERROR(IF(AND(MOD(MONTH(K$1)+12-MONTH('Periodische Zahlungen'!$I59),'Periodische Zahlungen'!$H59)=0,K$1&gt;='Periodische Zahlungen'!$I59,K$1&lt;='Periodische Zahlungen'!$F59),'Periodische Zahlungen'!$D59,0),"")</f>
        <v/>
      </c>
      <c r="L63" s="32" t="str">
        <f ca="1">IFERROR(IF(AND(MOD(MONTH(L$1)+12-MONTH('Periodische Zahlungen'!$I59),'Periodische Zahlungen'!$H59)=0,L$1&gt;='Periodische Zahlungen'!$I59,L$1&lt;='Periodische Zahlungen'!$F59),'Periodische Zahlungen'!$D59,0),"")</f>
        <v/>
      </c>
      <c r="M63" s="32" t="str">
        <f ca="1">IFERROR(IF(AND(MOD(MONTH(M$1)+12-MONTH('Periodische Zahlungen'!$I59),'Periodische Zahlungen'!$H59)=0,M$1&gt;='Periodische Zahlungen'!$I59,M$1&lt;='Periodische Zahlungen'!$F59),'Periodische Zahlungen'!$D59,0),"")</f>
        <v/>
      </c>
      <c r="N63" s="32" t="str">
        <f ca="1">IFERROR(IF(AND(MOD(MONTH(N$1)+12-MONTH('Periodische Zahlungen'!$I59),'Periodische Zahlungen'!$H59)=0,N$1&gt;='Periodische Zahlungen'!$I59,N$1&lt;='Periodische Zahlungen'!$F59),'Periodische Zahlungen'!$D59,0),"")</f>
        <v/>
      </c>
      <c r="O63" s="32" t="str">
        <f ca="1">IFERROR(IF(AND(MOD(MONTH(O$1)+12-MONTH('Periodische Zahlungen'!$I59),'Periodische Zahlungen'!$H59)=0,O$1&gt;='Periodische Zahlungen'!$I59,O$1&lt;='Periodische Zahlungen'!$F59),'Periodische Zahlungen'!$D59,0),"")</f>
        <v/>
      </c>
      <c r="P63" s="32" t="str">
        <f ca="1">IFERROR(IF(AND(MOD(MONTH(P$1)+12-MONTH('Periodische Zahlungen'!$I59),'Periodische Zahlungen'!$H59)=0,P$1&gt;='Periodische Zahlungen'!$I59,P$1&lt;='Periodische Zahlungen'!$F59),'Periodische Zahlungen'!$D59,0),"")</f>
        <v/>
      </c>
      <c r="Q63" s="32" t="str">
        <f ca="1">IFERROR(IF(AND(MOD(MONTH(Q$1)+12-MONTH('Periodische Zahlungen'!$I59),'Periodische Zahlungen'!$H59)=0,Q$1&gt;='Periodische Zahlungen'!$I59,Q$1&lt;='Periodische Zahlungen'!$F59),'Periodische Zahlungen'!$D59,0),"")</f>
        <v/>
      </c>
      <c r="R63" s="32" t="str">
        <f ca="1">IFERROR(IF(AND(MOD(MONTH(R$1)+12-MONTH('Periodische Zahlungen'!$I59),'Periodische Zahlungen'!$H59)=0,R$1&gt;='Periodische Zahlungen'!$I59,R$1&lt;='Periodische Zahlungen'!$F59),'Periodische Zahlungen'!$D59,0),"")</f>
        <v/>
      </c>
      <c r="S63" s="32" t="str">
        <f ca="1">IFERROR(IF(AND(MOD(MONTH(S$1)+12-MONTH('Periodische Zahlungen'!$I59),'Periodische Zahlungen'!$H59)=0,S$1&gt;='Periodische Zahlungen'!$I59,S$1&lt;='Periodische Zahlungen'!$F59),'Periodische Zahlungen'!$D59,0),"")</f>
        <v/>
      </c>
      <c r="T63" s="32" t="str">
        <f ca="1">IFERROR(IF(AND(MOD(MONTH(T$1)+12-MONTH('Periodische Zahlungen'!$I59),'Periodische Zahlungen'!$H59)=0,T$1&gt;='Periodische Zahlungen'!$I59,T$1&lt;='Periodische Zahlungen'!$F59),'Periodische Zahlungen'!$D59,0),"")</f>
        <v/>
      </c>
      <c r="U63" s="32" t="str">
        <f ca="1">IFERROR(IF(AND(MOD(MONTH(U$1)+12-MONTH('Periodische Zahlungen'!$I59),'Periodische Zahlungen'!$H59)=0,U$1&gt;='Periodische Zahlungen'!$I59,U$1&lt;='Periodische Zahlungen'!$F59),'Periodische Zahlungen'!$D59,0),"")</f>
        <v/>
      </c>
      <c r="V63" s="32" t="str">
        <f ca="1">IFERROR(IF(AND(MOD(MONTH(V$1)+12-MONTH('Periodische Zahlungen'!$I59),'Periodische Zahlungen'!$H59)=0,V$1&gt;='Periodische Zahlungen'!$I59,V$1&lt;='Periodische Zahlungen'!$F59),'Periodische Zahlungen'!$D59,0),"")</f>
        <v/>
      </c>
      <c r="W63" s="32" t="str">
        <f ca="1">IFERROR(IF(AND(MOD(MONTH(W$1)+12-MONTH('Periodische Zahlungen'!$I59),'Periodische Zahlungen'!$H59)=0,W$1&gt;='Periodische Zahlungen'!$I59,W$1&lt;='Periodische Zahlungen'!$F59),'Periodische Zahlungen'!$D59,0),"")</f>
        <v/>
      </c>
      <c r="X63" s="32" t="str">
        <f ca="1">IFERROR(IF(AND(MOD(MONTH(X$1)+12-MONTH('Periodische Zahlungen'!$I59),'Periodische Zahlungen'!$H59)=0,X$1&gt;='Periodische Zahlungen'!$I59,X$1&lt;='Periodische Zahlungen'!$F59),'Periodische Zahlungen'!$D59,0),"")</f>
        <v/>
      </c>
      <c r="Y63" s="32" t="str">
        <f ca="1">IFERROR(IF(AND(MOD(MONTH(Y$1)+12-MONTH('Periodische Zahlungen'!$I59),'Periodische Zahlungen'!$H59)=0,Y$1&gt;='Periodische Zahlungen'!$I59,Y$1&lt;='Periodische Zahlungen'!$F59),'Periodische Zahlungen'!$D59,0),"")</f>
        <v/>
      </c>
      <c r="Z63" s="27">
        <f t="shared" ca="1" si="8"/>
        <v>0</v>
      </c>
      <c r="AA63" s="27">
        <f t="shared" ca="1" si="5"/>
        <v>0</v>
      </c>
    </row>
    <row r="64" spans="1:27">
      <c r="A64" s="31" t="str">
        <f>IF('Periodische Zahlungen'!A60&lt;&gt;"",'Periodische Zahlungen'!A60&amp;" ("&amp;'Periodische Zahlungen'!C60&amp;" "&amp;TEXT('Periodische Zahlungen'!D60,"0.00")&amp;" ab "&amp;TEXT('Periodische Zahlungen'!E60,"MMM/JJJJ")&amp;")","")</f>
        <v/>
      </c>
      <c r="B64" s="32" t="str">
        <f ca="1">IFERROR(IF(AND(MOD(MONTH(B$1)+12-MONTH('Periodische Zahlungen'!$I60),'Periodische Zahlungen'!$H60)=0,B$1&gt;='Periodische Zahlungen'!$I60,B$1&lt;='Periodische Zahlungen'!$F60),'Periodische Zahlungen'!$D60,0),"")</f>
        <v/>
      </c>
      <c r="C64" s="32" t="str">
        <f ca="1">IFERROR(IF(AND(MOD(MONTH(C$1)+12-MONTH('Periodische Zahlungen'!$I60),'Periodische Zahlungen'!$H60)=0,C$1&gt;='Periodische Zahlungen'!$I60,C$1&lt;='Periodische Zahlungen'!$F60),'Periodische Zahlungen'!$D60,0),"")</f>
        <v/>
      </c>
      <c r="D64" s="32" t="str">
        <f ca="1">IFERROR(IF(AND(MOD(MONTH(D$1)+12-MONTH('Periodische Zahlungen'!$I60),'Periodische Zahlungen'!$H60)=0,D$1&gt;='Periodische Zahlungen'!$I60,D$1&lt;='Periodische Zahlungen'!$F60),'Periodische Zahlungen'!$D60,0),"")</f>
        <v/>
      </c>
      <c r="E64" s="32" t="str">
        <f ca="1">IFERROR(IF(AND(MOD(MONTH(E$1)+12-MONTH('Periodische Zahlungen'!$I60),'Periodische Zahlungen'!$H60)=0,E$1&gt;='Periodische Zahlungen'!$I60,E$1&lt;='Periodische Zahlungen'!$F60),'Periodische Zahlungen'!$D60,0),"")</f>
        <v/>
      </c>
      <c r="F64" s="32" t="str">
        <f ca="1">IFERROR(IF(AND(MOD(MONTH(F$1)+12-MONTH('Periodische Zahlungen'!$I60),'Periodische Zahlungen'!$H60)=0,F$1&gt;='Periodische Zahlungen'!$I60,F$1&lt;='Periodische Zahlungen'!$F60),'Periodische Zahlungen'!$D60,0),"")</f>
        <v/>
      </c>
      <c r="G64" s="32" t="str">
        <f ca="1">IFERROR(IF(AND(MOD(MONTH(G$1)+12-MONTH('Periodische Zahlungen'!$I60),'Periodische Zahlungen'!$H60)=0,G$1&gt;='Periodische Zahlungen'!$I60,G$1&lt;='Periodische Zahlungen'!$F60),'Periodische Zahlungen'!$D60,0),"")</f>
        <v/>
      </c>
      <c r="H64" s="32" t="str">
        <f ca="1">IFERROR(IF(AND(MOD(MONTH(H$1)+12-MONTH('Periodische Zahlungen'!$I60),'Periodische Zahlungen'!$H60)=0,H$1&gt;='Periodische Zahlungen'!$I60,H$1&lt;='Periodische Zahlungen'!$F60),'Periodische Zahlungen'!$D60,0),"")</f>
        <v/>
      </c>
      <c r="I64" s="32" t="str">
        <f ca="1">IFERROR(IF(AND(MOD(MONTH(I$1)+12-MONTH('Periodische Zahlungen'!$I60),'Periodische Zahlungen'!$H60)=0,I$1&gt;='Periodische Zahlungen'!$I60,I$1&lt;='Periodische Zahlungen'!$F60),'Periodische Zahlungen'!$D60,0),"")</f>
        <v/>
      </c>
      <c r="J64" s="32" t="str">
        <f ca="1">IFERROR(IF(AND(MOD(MONTH(J$1)+12-MONTH('Periodische Zahlungen'!$I60),'Periodische Zahlungen'!$H60)=0,J$1&gt;='Periodische Zahlungen'!$I60,J$1&lt;='Periodische Zahlungen'!$F60),'Periodische Zahlungen'!$D60,0),"")</f>
        <v/>
      </c>
      <c r="K64" s="32" t="str">
        <f ca="1">IFERROR(IF(AND(MOD(MONTH(K$1)+12-MONTH('Periodische Zahlungen'!$I60),'Periodische Zahlungen'!$H60)=0,K$1&gt;='Periodische Zahlungen'!$I60,K$1&lt;='Periodische Zahlungen'!$F60),'Periodische Zahlungen'!$D60,0),"")</f>
        <v/>
      </c>
      <c r="L64" s="32" t="str">
        <f ca="1">IFERROR(IF(AND(MOD(MONTH(L$1)+12-MONTH('Periodische Zahlungen'!$I60),'Periodische Zahlungen'!$H60)=0,L$1&gt;='Periodische Zahlungen'!$I60,L$1&lt;='Periodische Zahlungen'!$F60),'Periodische Zahlungen'!$D60,0),"")</f>
        <v/>
      </c>
      <c r="M64" s="32" t="str">
        <f ca="1">IFERROR(IF(AND(MOD(MONTH(M$1)+12-MONTH('Periodische Zahlungen'!$I60),'Periodische Zahlungen'!$H60)=0,M$1&gt;='Periodische Zahlungen'!$I60,M$1&lt;='Periodische Zahlungen'!$F60),'Periodische Zahlungen'!$D60,0),"")</f>
        <v/>
      </c>
      <c r="N64" s="32" t="str">
        <f ca="1">IFERROR(IF(AND(MOD(MONTH(N$1)+12-MONTH('Periodische Zahlungen'!$I60),'Periodische Zahlungen'!$H60)=0,N$1&gt;='Periodische Zahlungen'!$I60,N$1&lt;='Periodische Zahlungen'!$F60),'Periodische Zahlungen'!$D60,0),"")</f>
        <v/>
      </c>
      <c r="O64" s="32" t="str">
        <f ca="1">IFERROR(IF(AND(MOD(MONTH(O$1)+12-MONTH('Periodische Zahlungen'!$I60),'Periodische Zahlungen'!$H60)=0,O$1&gt;='Periodische Zahlungen'!$I60,O$1&lt;='Periodische Zahlungen'!$F60),'Periodische Zahlungen'!$D60,0),"")</f>
        <v/>
      </c>
      <c r="P64" s="32" t="str">
        <f ca="1">IFERROR(IF(AND(MOD(MONTH(P$1)+12-MONTH('Periodische Zahlungen'!$I60),'Periodische Zahlungen'!$H60)=0,P$1&gt;='Periodische Zahlungen'!$I60,P$1&lt;='Periodische Zahlungen'!$F60),'Periodische Zahlungen'!$D60,0),"")</f>
        <v/>
      </c>
      <c r="Q64" s="32" t="str">
        <f ca="1">IFERROR(IF(AND(MOD(MONTH(Q$1)+12-MONTH('Periodische Zahlungen'!$I60),'Periodische Zahlungen'!$H60)=0,Q$1&gt;='Periodische Zahlungen'!$I60,Q$1&lt;='Periodische Zahlungen'!$F60),'Periodische Zahlungen'!$D60,0),"")</f>
        <v/>
      </c>
      <c r="R64" s="32" t="str">
        <f ca="1">IFERROR(IF(AND(MOD(MONTH(R$1)+12-MONTH('Periodische Zahlungen'!$I60),'Periodische Zahlungen'!$H60)=0,R$1&gt;='Periodische Zahlungen'!$I60,R$1&lt;='Periodische Zahlungen'!$F60),'Periodische Zahlungen'!$D60,0),"")</f>
        <v/>
      </c>
      <c r="S64" s="32" t="str">
        <f ca="1">IFERROR(IF(AND(MOD(MONTH(S$1)+12-MONTH('Periodische Zahlungen'!$I60),'Periodische Zahlungen'!$H60)=0,S$1&gt;='Periodische Zahlungen'!$I60,S$1&lt;='Periodische Zahlungen'!$F60),'Periodische Zahlungen'!$D60,0),"")</f>
        <v/>
      </c>
      <c r="T64" s="32" t="str">
        <f ca="1">IFERROR(IF(AND(MOD(MONTH(T$1)+12-MONTH('Periodische Zahlungen'!$I60),'Periodische Zahlungen'!$H60)=0,T$1&gt;='Periodische Zahlungen'!$I60,T$1&lt;='Periodische Zahlungen'!$F60),'Periodische Zahlungen'!$D60,0),"")</f>
        <v/>
      </c>
      <c r="U64" s="32" t="str">
        <f ca="1">IFERROR(IF(AND(MOD(MONTH(U$1)+12-MONTH('Periodische Zahlungen'!$I60),'Periodische Zahlungen'!$H60)=0,U$1&gt;='Periodische Zahlungen'!$I60,U$1&lt;='Periodische Zahlungen'!$F60),'Periodische Zahlungen'!$D60,0),"")</f>
        <v/>
      </c>
      <c r="V64" s="32" t="str">
        <f ca="1">IFERROR(IF(AND(MOD(MONTH(V$1)+12-MONTH('Periodische Zahlungen'!$I60),'Periodische Zahlungen'!$H60)=0,V$1&gt;='Periodische Zahlungen'!$I60,V$1&lt;='Periodische Zahlungen'!$F60),'Periodische Zahlungen'!$D60,0),"")</f>
        <v/>
      </c>
      <c r="W64" s="32" t="str">
        <f ca="1">IFERROR(IF(AND(MOD(MONTH(W$1)+12-MONTH('Periodische Zahlungen'!$I60),'Periodische Zahlungen'!$H60)=0,W$1&gt;='Periodische Zahlungen'!$I60,W$1&lt;='Periodische Zahlungen'!$F60),'Periodische Zahlungen'!$D60,0),"")</f>
        <v/>
      </c>
      <c r="X64" s="32" t="str">
        <f ca="1">IFERROR(IF(AND(MOD(MONTH(X$1)+12-MONTH('Periodische Zahlungen'!$I60),'Periodische Zahlungen'!$H60)=0,X$1&gt;='Periodische Zahlungen'!$I60,X$1&lt;='Periodische Zahlungen'!$F60),'Periodische Zahlungen'!$D60,0),"")</f>
        <v/>
      </c>
      <c r="Y64" s="32" t="str">
        <f ca="1">IFERROR(IF(AND(MOD(MONTH(Y$1)+12-MONTH('Periodische Zahlungen'!$I60),'Periodische Zahlungen'!$H60)=0,Y$1&gt;='Periodische Zahlungen'!$I60,Y$1&lt;='Periodische Zahlungen'!$F60),'Periodische Zahlungen'!$D60,0),"")</f>
        <v/>
      </c>
      <c r="Z64" s="27">
        <f t="shared" ca="1" si="8"/>
        <v>0</v>
      </c>
      <c r="AA64" s="27">
        <f t="shared" ca="1" si="5"/>
        <v>0</v>
      </c>
    </row>
    <row r="65" spans="1:27">
      <c r="A65" s="31" t="str">
        <f>IF('Periodische Zahlungen'!A61&lt;&gt;"",'Periodische Zahlungen'!A61&amp;" ("&amp;'Periodische Zahlungen'!C61&amp;" "&amp;TEXT('Periodische Zahlungen'!D61,"0.00")&amp;" ab "&amp;TEXT('Periodische Zahlungen'!E61,"MMM/JJJJ")&amp;")","")</f>
        <v/>
      </c>
      <c r="B65" s="32" t="str">
        <f ca="1">IFERROR(IF(AND(MOD(MONTH(B$1)+12-MONTH('Periodische Zahlungen'!$I61),'Periodische Zahlungen'!$H61)=0,B$1&gt;='Periodische Zahlungen'!$I61,B$1&lt;='Periodische Zahlungen'!$F61),'Periodische Zahlungen'!$D61,0),"")</f>
        <v/>
      </c>
      <c r="C65" s="32" t="str">
        <f ca="1">IFERROR(IF(AND(MOD(MONTH(C$1)+12-MONTH('Periodische Zahlungen'!$I61),'Periodische Zahlungen'!$H61)=0,C$1&gt;='Periodische Zahlungen'!$I61,C$1&lt;='Periodische Zahlungen'!$F61),'Periodische Zahlungen'!$D61,0),"")</f>
        <v/>
      </c>
      <c r="D65" s="32" t="str">
        <f ca="1">IFERROR(IF(AND(MOD(MONTH(D$1)+12-MONTH('Periodische Zahlungen'!$I61),'Periodische Zahlungen'!$H61)=0,D$1&gt;='Periodische Zahlungen'!$I61,D$1&lt;='Periodische Zahlungen'!$F61),'Periodische Zahlungen'!$D61,0),"")</f>
        <v/>
      </c>
      <c r="E65" s="32" t="str">
        <f ca="1">IFERROR(IF(AND(MOD(MONTH(E$1)+12-MONTH('Periodische Zahlungen'!$I61),'Periodische Zahlungen'!$H61)=0,E$1&gt;='Periodische Zahlungen'!$I61,E$1&lt;='Periodische Zahlungen'!$F61),'Periodische Zahlungen'!$D61,0),"")</f>
        <v/>
      </c>
      <c r="F65" s="32" t="str">
        <f ca="1">IFERROR(IF(AND(MOD(MONTH(F$1)+12-MONTH('Periodische Zahlungen'!$I61),'Periodische Zahlungen'!$H61)=0,F$1&gt;='Periodische Zahlungen'!$I61,F$1&lt;='Periodische Zahlungen'!$F61),'Periodische Zahlungen'!$D61,0),"")</f>
        <v/>
      </c>
      <c r="G65" s="32" t="str">
        <f ca="1">IFERROR(IF(AND(MOD(MONTH(G$1)+12-MONTH('Periodische Zahlungen'!$I61),'Periodische Zahlungen'!$H61)=0,G$1&gt;='Periodische Zahlungen'!$I61,G$1&lt;='Periodische Zahlungen'!$F61),'Periodische Zahlungen'!$D61,0),"")</f>
        <v/>
      </c>
      <c r="H65" s="32" t="str">
        <f ca="1">IFERROR(IF(AND(MOD(MONTH(H$1)+12-MONTH('Periodische Zahlungen'!$I61),'Periodische Zahlungen'!$H61)=0,H$1&gt;='Periodische Zahlungen'!$I61,H$1&lt;='Periodische Zahlungen'!$F61),'Periodische Zahlungen'!$D61,0),"")</f>
        <v/>
      </c>
      <c r="I65" s="32" t="str">
        <f ca="1">IFERROR(IF(AND(MOD(MONTH(I$1)+12-MONTH('Periodische Zahlungen'!$I61),'Periodische Zahlungen'!$H61)=0,I$1&gt;='Periodische Zahlungen'!$I61,I$1&lt;='Periodische Zahlungen'!$F61),'Periodische Zahlungen'!$D61,0),"")</f>
        <v/>
      </c>
      <c r="J65" s="32" t="str">
        <f ca="1">IFERROR(IF(AND(MOD(MONTH(J$1)+12-MONTH('Periodische Zahlungen'!$I61),'Periodische Zahlungen'!$H61)=0,J$1&gt;='Periodische Zahlungen'!$I61,J$1&lt;='Periodische Zahlungen'!$F61),'Periodische Zahlungen'!$D61,0),"")</f>
        <v/>
      </c>
      <c r="K65" s="32" t="str">
        <f ca="1">IFERROR(IF(AND(MOD(MONTH(K$1)+12-MONTH('Periodische Zahlungen'!$I61),'Periodische Zahlungen'!$H61)=0,K$1&gt;='Periodische Zahlungen'!$I61,K$1&lt;='Periodische Zahlungen'!$F61),'Periodische Zahlungen'!$D61,0),"")</f>
        <v/>
      </c>
      <c r="L65" s="32" t="str">
        <f ca="1">IFERROR(IF(AND(MOD(MONTH(L$1)+12-MONTH('Periodische Zahlungen'!$I61),'Periodische Zahlungen'!$H61)=0,L$1&gt;='Periodische Zahlungen'!$I61,L$1&lt;='Periodische Zahlungen'!$F61),'Periodische Zahlungen'!$D61,0),"")</f>
        <v/>
      </c>
      <c r="M65" s="32" t="str">
        <f ca="1">IFERROR(IF(AND(MOD(MONTH(M$1)+12-MONTH('Periodische Zahlungen'!$I61),'Periodische Zahlungen'!$H61)=0,M$1&gt;='Periodische Zahlungen'!$I61,M$1&lt;='Periodische Zahlungen'!$F61),'Periodische Zahlungen'!$D61,0),"")</f>
        <v/>
      </c>
      <c r="N65" s="32" t="str">
        <f ca="1">IFERROR(IF(AND(MOD(MONTH(N$1)+12-MONTH('Periodische Zahlungen'!$I61),'Periodische Zahlungen'!$H61)=0,N$1&gt;='Periodische Zahlungen'!$I61,N$1&lt;='Periodische Zahlungen'!$F61),'Periodische Zahlungen'!$D61,0),"")</f>
        <v/>
      </c>
      <c r="O65" s="32" t="str">
        <f ca="1">IFERROR(IF(AND(MOD(MONTH(O$1)+12-MONTH('Periodische Zahlungen'!$I61),'Periodische Zahlungen'!$H61)=0,O$1&gt;='Periodische Zahlungen'!$I61,O$1&lt;='Periodische Zahlungen'!$F61),'Periodische Zahlungen'!$D61,0),"")</f>
        <v/>
      </c>
      <c r="P65" s="32" t="str">
        <f ca="1">IFERROR(IF(AND(MOD(MONTH(P$1)+12-MONTH('Periodische Zahlungen'!$I61),'Periodische Zahlungen'!$H61)=0,P$1&gt;='Periodische Zahlungen'!$I61,P$1&lt;='Periodische Zahlungen'!$F61),'Periodische Zahlungen'!$D61,0),"")</f>
        <v/>
      </c>
      <c r="Q65" s="32" t="str">
        <f ca="1">IFERROR(IF(AND(MOD(MONTH(Q$1)+12-MONTH('Periodische Zahlungen'!$I61),'Periodische Zahlungen'!$H61)=0,Q$1&gt;='Periodische Zahlungen'!$I61,Q$1&lt;='Periodische Zahlungen'!$F61),'Periodische Zahlungen'!$D61,0),"")</f>
        <v/>
      </c>
      <c r="R65" s="32" t="str">
        <f ca="1">IFERROR(IF(AND(MOD(MONTH(R$1)+12-MONTH('Periodische Zahlungen'!$I61),'Periodische Zahlungen'!$H61)=0,R$1&gt;='Periodische Zahlungen'!$I61,R$1&lt;='Periodische Zahlungen'!$F61),'Periodische Zahlungen'!$D61,0),"")</f>
        <v/>
      </c>
      <c r="S65" s="32" t="str">
        <f ca="1">IFERROR(IF(AND(MOD(MONTH(S$1)+12-MONTH('Periodische Zahlungen'!$I61),'Periodische Zahlungen'!$H61)=0,S$1&gt;='Periodische Zahlungen'!$I61,S$1&lt;='Periodische Zahlungen'!$F61),'Periodische Zahlungen'!$D61,0),"")</f>
        <v/>
      </c>
      <c r="T65" s="32" t="str">
        <f ca="1">IFERROR(IF(AND(MOD(MONTH(T$1)+12-MONTH('Periodische Zahlungen'!$I61),'Periodische Zahlungen'!$H61)=0,T$1&gt;='Periodische Zahlungen'!$I61,T$1&lt;='Periodische Zahlungen'!$F61),'Periodische Zahlungen'!$D61,0),"")</f>
        <v/>
      </c>
      <c r="U65" s="32" t="str">
        <f ca="1">IFERROR(IF(AND(MOD(MONTH(U$1)+12-MONTH('Periodische Zahlungen'!$I61),'Periodische Zahlungen'!$H61)=0,U$1&gt;='Periodische Zahlungen'!$I61,U$1&lt;='Periodische Zahlungen'!$F61),'Periodische Zahlungen'!$D61,0),"")</f>
        <v/>
      </c>
      <c r="V65" s="32" t="str">
        <f ca="1">IFERROR(IF(AND(MOD(MONTH(V$1)+12-MONTH('Periodische Zahlungen'!$I61),'Periodische Zahlungen'!$H61)=0,V$1&gt;='Periodische Zahlungen'!$I61,V$1&lt;='Periodische Zahlungen'!$F61),'Periodische Zahlungen'!$D61,0),"")</f>
        <v/>
      </c>
      <c r="W65" s="32" t="str">
        <f ca="1">IFERROR(IF(AND(MOD(MONTH(W$1)+12-MONTH('Periodische Zahlungen'!$I61),'Periodische Zahlungen'!$H61)=0,W$1&gt;='Periodische Zahlungen'!$I61,W$1&lt;='Periodische Zahlungen'!$F61),'Periodische Zahlungen'!$D61,0),"")</f>
        <v/>
      </c>
      <c r="X65" s="32" t="str">
        <f ca="1">IFERROR(IF(AND(MOD(MONTH(X$1)+12-MONTH('Periodische Zahlungen'!$I61),'Periodische Zahlungen'!$H61)=0,X$1&gt;='Periodische Zahlungen'!$I61,X$1&lt;='Periodische Zahlungen'!$F61),'Periodische Zahlungen'!$D61,0),"")</f>
        <v/>
      </c>
      <c r="Y65" s="32" t="str">
        <f ca="1">IFERROR(IF(AND(MOD(MONTH(Y$1)+12-MONTH('Periodische Zahlungen'!$I61),'Periodische Zahlungen'!$H61)=0,Y$1&gt;='Periodische Zahlungen'!$I61,Y$1&lt;='Periodische Zahlungen'!$F61),'Periodische Zahlungen'!$D61,0),"")</f>
        <v/>
      </c>
      <c r="Z65" s="27">
        <f t="shared" ca="1" si="8"/>
        <v>0</v>
      </c>
      <c r="AA65" s="27">
        <f t="shared" ca="1" si="5"/>
        <v>0</v>
      </c>
    </row>
    <row r="66" spans="1:27">
      <c r="A66" s="31" t="str">
        <f>IF('Periodische Zahlungen'!A62&lt;&gt;"",'Periodische Zahlungen'!A62&amp;" ("&amp;'Periodische Zahlungen'!C62&amp;" "&amp;TEXT('Periodische Zahlungen'!D62,"0.00")&amp;" ab "&amp;TEXT('Periodische Zahlungen'!E62,"MMM/JJJJ")&amp;")","")</f>
        <v/>
      </c>
      <c r="B66" s="32" t="str">
        <f ca="1">IFERROR(IF(AND(MOD(MONTH(B$1)+12-MONTH('Periodische Zahlungen'!$I62),'Periodische Zahlungen'!$H62)=0,B$1&gt;='Periodische Zahlungen'!$I62,B$1&lt;='Periodische Zahlungen'!$F62),'Periodische Zahlungen'!$D62,0),"")</f>
        <v/>
      </c>
      <c r="C66" s="32" t="str">
        <f ca="1">IFERROR(IF(AND(MOD(MONTH(C$1)+12-MONTH('Periodische Zahlungen'!$I62),'Periodische Zahlungen'!$H62)=0,C$1&gt;='Periodische Zahlungen'!$I62,C$1&lt;='Periodische Zahlungen'!$F62),'Periodische Zahlungen'!$D62,0),"")</f>
        <v/>
      </c>
      <c r="D66" s="32" t="str">
        <f ca="1">IFERROR(IF(AND(MOD(MONTH(D$1)+12-MONTH('Periodische Zahlungen'!$I62),'Periodische Zahlungen'!$H62)=0,D$1&gt;='Periodische Zahlungen'!$I62,D$1&lt;='Periodische Zahlungen'!$F62),'Periodische Zahlungen'!$D62,0),"")</f>
        <v/>
      </c>
      <c r="E66" s="32" t="str">
        <f ca="1">IFERROR(IF(AND(MOD(MONTH(E$1)+12-MONTH('Periodische Zahlungen'!$I62),'Periodische Zahlungen'!$H62)=0,E$1&gt;='Periodische Zahlungen'!$I62,E$1&lt;='Periodische Zahlungen'!$F62),'Periodische Zahlungen'!$D62,0),"")</f>
        <v/>
      </c>
      <c r="F66" s="32" t="str">
        <f ca="1">IFERROR(IF(AND(MOD(MONTH(F$1)+12-MONTH('Periodische Zahlungen'!$I62),'Periodische Zahlungen'!$H62)=0,F$1&gt;='Periodische Zahlungen'!$I62,F$1&lt;='Periodische Zahlungen'!$F62),'Periodische Zahlungen'!$D62,0),"")</f>
        <v/>
      </c>
      <c r="G66" s="32" t="str">
        <f ca="1">IFERROR(IF(AND(MOD(MONTH(G$1)+12-MONTH('Periodische Zahlungen'!$I62),'Periodische Zahlungen'!$H62)=0,G$1&gt;='Periodische Zahlungen'!$I62,G$1&lt;='Periodische Zahlungen'!$F62),'Periodische Zahlungen'!$D62,0),"")</f>
        <v/>
      </c>
      <c r="H66" s="32" t="str">
        <f ca="1">IFERROR(IF(AND(MOD(MONTH(H$1)+12-MONTH('Periodische Zahlungen'!$I62),'Periodische Zahlungen'!$H62)=0,H$1&gt;='Periodische Zahlungen'!$I62,H$1&lt;='Periodische Zahlungen'!$F62),'Periodische Zahlungen'!$D62,0),"")</f>
        <v/>
      </c>
      <c r="I66" s="32" t="str">
        <f ca="1">IFERROR(IF(AND(MOD(MONTH(I$1)+12-MONTH('Periodische Zahlungen'!$I62),'Periodische Zahlungen'!$H62)=0,I$1&gt;='Periodische Zahlungen'!$I62,I$1&lt;='Periodische Zahlungen'!$F62),'Periodische Zahlungen'!$D62,0),"")</f>
        <v/>
      </c>
      <c r="J66" s="32" t="str">
        <f ca="1">IFERROR(IF(AND(MOD(MONTH(J$1)+12-MONTH('Periodische Zahlungen'!$I62),'Periodische Zahlungen'!$H62)=0,J$1&gt;='Periodische Zahlungen'!$I62,J$1&lt;='Periodische Zahlungen'!$F62),'Periodische Zahlungen'!$D62,0),"")</f>
        <v/>
      </c>
      <c r="K66" s="32" t="str">
        <f ca="1">IFERROR(IF(AND(MOD(MONTH(K$1)+12-MONTH('Periodische Zahlungen'!$I62),'Periodische Zahlungen'!$H62)=0,K$1&gt;='Periodische Zahlungen'!$I62,K$1&lt;='Periodische Zahlungen'!$F62),'Periodische Zahlungen'!$D62,0),"")</f>
        <v/>
      </c>
      <c r="L66" s="32" t="str">
        <f ca="1">IFERROR(IF(AND(MOD(MONTH(L$1)+12-MONTH('Periodische Zahlungen'!$I62),'Periodische Zahlungen'!$H62)=0,L$1&gt;='Periodische Zahlungen'!$I62,L$1&lt;='Periodische Zahlungen'!$F62),'Periodische Zahlungen'!$D62,0),"")</f>
        <v/>
      </c>
      <c r="M66" s="32" t="str">
        <f ca="1">IFERROR(IF(AND(MOD(MONTH(M$1)+12-MONTH('Periodische Zahlungen'!$I62),'Periodische Zahlungen'!$H62)=0,M$1&gt;='Periodische Zahlungen'!$I62,M$1&lt;='Periodische Zahlungen'!$F62),'Periodische Zahlungen'!$D62,0),"")</f>
        <v/>
      </c>
      <c r="N66" s="32" t="str">
        <f ca="1">IFERROR(IF(AND(MOD(MONTH(N$1)+12-MONTH('Periodische Zahlungen'!$I62),'Periodische Zahlungen'!$H62)=0,N$1&gt;='Periodische Zahlungen'!$I62,N$1&lt;='Periodische Zahlungen'!$F62),'Periodische Zahlungen'!$D62,0),"")</f>
        <v/>
      </c>
      <c r="O66" s="32" t="str">
        <f ca="1">IFERROR(IF(AND(MOD(MONTH(O$1)+12-MONTH('Periodische Zahlungen'!$I62),'Periodische Zahlungen'!$H62)=0,O$1&gt;='Periodische Zahlungen'!$I62,O$1&lt;='Periodische Zahlungen'!$F62),'Periodische Zahlungen'!$D62,0),"")</f>
        <v/>
      </c>
      <c r="P66" s="32" t="str">
        <f ca="1">IFERROR(IF(AND(MOD(MONTH(P$1)+12-MONTH('Periodische Zahlungen'!$I62),'Periodische Zahlungen'!$H62)=0,P$1&gt;='Periodische Zahlungen'!$I62,P$1&lt;='Periodische Zahlungen'!$F62),'Periodische Zahlungen'!$D62,0),"")</f>
        <v/>
      </c>
      <c r="Q66" s="32" t="str">
        <f ca="1">IFERROR(IF(AND(MOD(MONTH(Q$1)+12-MONTH('Periodische Zahlungen'!$I62),'Periodische Zahlungen'!$H62)=0,Q$1&gt;='Periodische Zahlungen'!$I62,Q$1&lt;='Periodische Zahlungen'!$F62),'Periodische Zahlungen'!$D62,0),"")</f>
        <v/>
      </c>
      <c r="R66" s="32" t="str">
        <f ca="1">IFERROR(IF(AND(MOD(MONTH(R$1)+12-MONTH('Periodische Zahlungen'!$I62),'Periodische Zahlungen'!$H62)=0,R$1&gt;='Periodische Zahlungen'!$I62,R$1&lt;='Periodische Zahlungen'!$F62),'Periodische Zahlungen'!$D62,0),"")</f>
        <v/>
      </c>
      <c r="S66" s="32" t="str">
        <f ca="1">IFERROR(IF(AND(MOD(MONTH(S$1)+12-MONTH('Periodische Zahlungen'!$I62),'Periodische Zahlungen'!$H62)=0,S$1&gt;='Periodische Zahlungen'!$I62,S$1&lt;='Periodische Zahlungen'!$F62),'Periodische Zahlungen'!$D62,0),"")</f>
        <v/>
      </c>
      <c r="T66" s="32" t="str">
        <f ca="1">IFERROR(IF(AND(MOD(MONTH(T$1)+12-MONTH('Periodische Zahlungen'!$I62),'Periodische Zahlungen'!$H62)=0,T$1&gt;='Periodische Zahlungen'!$I62,T$1&lt;='Periodische Zahlungen'!$F62),'Periodische Zahlungen'!$D62,0),"")</f>
        <v/>
      </c>
      <c r="U66" s="32" t="str">
        <f ca="1">IFERROR(IF(AND(MOD(MONTH(U$1)+12-MONTH('Periodische Zahlungen'!$I62),'Periodische Zahlungen'!$H62)=0,U$1&gt;='Periodische Zahlungen'!$I62,U$1&lt;='Periodische Zahlungen'!$F62),'Periodische Zahlungen'!$D62,0),"")</f>
        <v/>
      </c>
      <c r="V66" s="32" t="str">
        <f ca="1">IFERROR(IF(AND(MOD(MONTH(V$1)+12-MONTH('Periodische Zahlungen'!$I62),'Periodische Zahlungen'!$H62)=0,V$1&gt;='Periodische Zahlungen'!$I62,V$1&lt;='Periodische Zahlungen'!$F62),'Periodische Zahlungen'!$D62,0),"")</f>
        <v/>
      </c>
      <c r="W66" s="32" t="str">
        <f ca="1">IFERROR(IF(AND(MOD(MONTH(W$1)+12-MONTH('Periodische Zahlungen'!$I62),'Periodische Zahlungen'!$H62)=0,W$1&gt;='Periodische Zahlungen'!$I62,W$1&lt;='Periodische Zahlungen'!$F62),'Periodische Zahlungen'!$D62,0),"")</f>
        <v/>
      </c>
      <c r="X66" s="32" t="str">
        <f ca="1">IFERROR(IF(AND(MOD(MONTH(X$1)+12-MONTH('Periodische Zahlungen'!$I62),'Periodische Zahlungen'!$H62)=0,X$1&gt;='Periodische Zahlungen'!$I62,X$1&lt;='Periodische Zahlungen'!$F62),'Periodische Zahlungen'!$D62,0),"")</f>
        <v/>
      </c>
      <c r="Y66" s="32" t="str">
        <f ca="1">IFERROR(IF(AND(MOD(MONTH(Y$1)+12-MONTH('Periodische Zahlungen'!$I62),'Periodische Zahlungen'!$H62)=0,Y$1&gt;='Periodische Zahlungen'!$I62,Y$1&lt;='Periodische Zahlungen'!$F62),'Periodische Zahlungen'!$D62,0),"")</f>
        <v/>
      </c>
      <c r="Z66" s="27">
        <f t="shared" ref="Z66:Z70" ca="1" si="9">SUM(B66:Y66)</f>
        <v>0</v>
      </c>
      <c r="AA66" s="27">
        <f t="shared" ref="AA66:AA70" ca="1" si="10">Z66/COUNT(B$1:Y$1)</f>
        <v>0</v>
      </c>
    </row>
    <row r="67" spans="1:27">
      <c r="A67" s="31" t="str">
        <f>IF('Periodische Zahlungen'!A63&lt;&gt;"",'Periodische Zahlungen'!A63&amp;" ("&amp;'Periodische Zahlungen'!C63&amp;" "&amp;TEXT('Periodische Zahlungen'!D63,"0.00")&amp;" ab "&amp;TEXT('Periodische Zahlungen'!E63,"MMM/JJJJ")&amp;")","")</f>
        <v/>
      </c>
      <c r="B67" s="32" t="str">
        <f ca="1">IFERROR(IF(AND(MOD(MONTH(B$1)+12-MONTH('Periodische Zahlungen'!$I63),'Periodische Zahlungen'!$H63)=0,B$1&gt;='Periodische Zahlungen'!$I63,B$1&lt;='Periodische Zahlungen'!$F63),'Periodische Zahlungen'!$D63,0),"")</f>
        <v/>
      </c>
      <c r="C67" s="32" t="str">
        <f ca="1">IFERROR(IF(AND(MOD(MONTH(C$1)+12-MONTH('Periodische Zahlungen'!$I63),'Periodische Zahlungen'!$H63)=0,C$1&gt;='Periodische Zahlungen'!$I63,C$1&lt;='Periodische Zahlungen'!$F63),'Periodische Zahlungen'!$D63,0),"")</f>
        <v/>
      </c>
      <c r="D67" s="32" t="str">
        <f ca="1">IFERROR(IF(AND(MOD(MONTH(D$1)+12-MONTH('Periodische Zahlungen'!$I63),'Periodische Zahlungen'!$H63)=0,D$1&gt;='Periodische Zahlungen'!$I63,D$1&lt;='Periodische Zahlungen'!$F63),'Periodische Zahlungen'!$D63,0),"")</f>
        <v/>
      </c>
      <c r="E67" s="32" t="str">
        <f ca="1">IFERROR(IF(AND(MOD(MONTH(E$1)+12-MONTH('Periodische Zahlungen'!$I63),'Periodische Zahlungen'!$H63)=0,E$1&gt;='Periodische Zahlungen'!$I63,E$1&lt;='Periodische Zahlungen'!$F63),'Periodische Zahlungen'!$D63,0),"")</f>
        <v/>
      </c>
      <c r="F67" s="32" t="str">
        <f ca="1">IFERROR(IF(AND(MOD(MONTH(F$1)+12-MONTH('Periodische Zahlungen'!$I63),'Periodische Zahlungen'!$H63)=0,F$1&gt;='Periodische Zahlungen'!$I63,F$1&lt;='Periodische Zahlungen'!$F63),'Periodische Zahlungen'!$D63,0),"")</f>
        <v/>
      </c>
      <c r="G67" s="32" t="str">
        <f ca="1">IFERROR(IF(AND(MOD(MONTH(G$1)+12-MONTH('Periodische Zahlungen'!$I63),'Periodische Zahlungen'!$H63)=0,G$1&gt;='Periodische Zahlungen'!$I63,G$1&lt;='Periodische Zahlungen'!$F63),'Periodische Zahlungen'!$D63,0),"")</f>
        <v/>
      </c>
      <c r="H67" s="32" t="str">
        <f ca="1">IFERROR(IF(AND(MOD(MONTH(H$1)+12-MONTH('Periodische Zahlungen'!$I63),'Periodische Zahlungen'!$H63)=0,H$1&gt;='Periodische Zahlungen'!$I63,H$1&lt;='Periodische Zahlungen'!$F63),'Periodische Zahlungen'!$D63,0),"")</f>
        <v/>
      </c>
      <c r="I67" s="32" t="str">
        <f ca="1">IFERROR(IF(AND(MOD(MONTH(I$1)+12-MONTH('Periodische Zahlungen'!$I63),'Periodische Zahlungen'!$H63)=0,I$1&gt;='Periodische Zahlungen'!$I63,I$1&lt;='Periodische Zahlungen'!$F63),'Periodische Zahlungen'!$D63,0),"")</f>
        <v/>
      </c>
      <c r="J67" s="32" t="str">
        <f ca="1">IFERROR(IF(AND(MOD(MONTH(J$1)+12-MONTH('Periodische Zahlungen'!$I63),'Periodische Zahlungen'!$H63)=0,J$1&gt;='Periodische Zahlungen'!$I63,J$1&lt;='Periodische Zahlungen'!$F63),'Periodische Zahlungen'!$D63,0),"")</f>
        <v/>
      </c>
      <c r="K67" s="32" t="str">
        <f ca="1">IFERROR(IF(AND(MOD(MONTH(K$1)+12-MONTH('Periodische Zahlungen'!$I63),'Periodische Zahlungen'!$H63)=0,K$1&gt;='Periodische Zahlungen'!$I63,K$1&lt;='Periodische Zahlungen'!$F63),'Periodische Zahlungen'!$D63,0),"")</f>
        <v/>
      </c>
      <c r="L67" s="32" t="str">
        <f ca="1">IFERROR(IF(AND(MOD(MONTH(L$1)+12-MONTH('Periodische Zahlungen'!$I63),'Periodische Zahlungen'!$H63)=0,L$1&gt;='Periodische Zahlungen'!$I63,L$1&lt;='Periodische Zahlungen'!$F63),'Periodische Zahlungen'!$D63,0),"")</f>
        <v/>
      </c>
      <c r="M67" s="32" t="str">
        <f ca="1">IFERROR(IF(AND(MOD(MONTH(M$1)+12-MONTH('Periodische Zahlungen'!$I63),'Periodische Zahlungen'!$H63)=0,M$1&gt;='Periodische Zahlungen'!$I63,M$1&lt;='Periodische Zahlungen'!$F63),'Periodische Zahlungen'!$D63,0),"")</f>
        <v/>
      </c>
      <c r="N67" s="32" t="str">
        <f ca="1">IFERROR(IF(AND(MOD(MONTH(N$1)+12-MONTH('Periodische Zahlungen'!$I63),'Periodische Zahlungen'!$H63)=0,N$1&gt;='Periodische Zahlungen'!$I63,N$1&lt;='Periodische Zahlungen'!$F63),'Periodische Zahlungen'!$D63,0),"")</f>
        <v/>
      </c>
      <c r="O67" s="32" t="str">
        <f ca="1">IFERROR(IF(AND(MOD(MONTH(O$1)+12-MONTH('Periodische Zahlungen'!$I63),'Periodische Zahlungen'!$H63)=0,O$1&gt;='Periodische Zahlungen'!$I63,O$1&lt;='Periodische Zahlungen'!$F63),'Periodische Zahlungen'!$D63,0),"")</f>
        <v/>
      </c>
      <c r="P67" s="32" t="str">
        <f ca="1">IFERROR(IF(AND(MOD(MONTH(P$1)+12-MONTH('Periodische Zahlungen'!$I63),'Periodische Zahlungen'!$H63)=0,P$1&gt;='Periodische Zahlungen'!$I63,P$1&lt;='Periodische Zahlungen'!$F63),'Periodische Zahlungen'!$D63,0),"")</f>
        <v/>
      </c>
      <c r="Q67" s="32" t="str">
        <f ca="1">IFERROR(IF(AND(MOD(MONTH(Q$1)+12-MONTH('Periodische Zahlungen'!$I63),'Periodische Zahlungen'!$H63)=0,Q$1&gt;='Periodische Zahlungen'!$I63,Q$1&lt;='Periodische Zahlungen'!$F63),'Periodische Zahlungen'!$D63,0),"")</f>
        <v/>
      </c>
      <c r="R67" s="32" t="str">
        <f ca="1">IFERROR(IF(AND(MOD(MONTH(R$1)+12-MONTH('Periodische Zahlungen'!$I63),'Periodische Zahlungen'!$H63)=0,R$1&gt;='Periodische Zahlungen'!$I63,R$1&lt;='Periodische Zahlungen'!$F63),'Periodische Zahlungen'!$D63,0),"")</f>
        <v/>
      </c>
      <c r="S67" s="32" t="str">
        <f ca="1">IFERROR(IF(AND(MOD(MONTH(S$1)+12-MONTH('Periodische Zahlungen'!$I63),'Periodische Zahlungen'!$H63)=0,S$1&gt;='Periodische Zahlungen'!$I63,S$1&lt;='Periodische Zahlungen'!$F63),'Periodische Zahlungen'!$D63,0),"")</f>
        <v/>
      </c>
      <c r="T67" s="32" t="str">
        <f ca="1">IFERROR(IF(AND(MOD(MONTH(T$1)+12-MONTH('Periodische Zahlungen'!$I63),'Periodische Zahlungen'!$H63)=0,T$1&gt;='Periodische Zahlungen'!$I63,T$1&lt;='Periodische Zahlungen'!$F63),'Periodische Zahlungen'!$D63,0),"")</f>
        <v/>
      </c>
      <c r="U67" s="32" t="str">
        <f ca="1">IFERROR(IF(AND(MOD(MONTH(U$1)+12-MONTH('Periodische Zahlungen'!$I63),'Periodische Zahlungen'!$H63)=0,U$1&gt;='Periodische Zahlungen'!$I63,U$1&lt;='Periodische Zahlungen'!$F63),'Periodische Zahlungen'!$D63,0),"")</f>
        <v/>
      </c>
      <c r="V67" s="32" t="str">
        <f ca="1">IFERROR(IF(AND(MOD(MONTH(V$1)+12-MONTH('Periodische Zahlungen'!$I63),'Periodische Zahlungen'!$H63)=0,V$1&gt;='Periodische Zahlungen'!$I63,V$1&lt;='Periodische Zahlungen'!$F63),'Periodische Zahlungen'!$D63,0),"")</f>
        <v/>
      </c>
      <c r="W67" s="32" t="str">
        <f ca="1">IFERROR(IF(AND(MOD(MONTH(W$1)+12-MONTH('Periodische Zahlungen'!$I63),'Periodische Zahlungen'!$H63)=0,W$1&gt;='Periodische Zahlungen'!$I63,W$1&lt;='Periodische Zahlungen'!$F63),'Periodische Zahlungen'!$D63,0),"")</f>
        <v/>
      </c>
      <c r="X67" s="32" t="str">
        <f ca="1">IFERROR(IF(AND(MOD(MONTH(X$1)+12-MONTH('Periodische Zahlungen'!$I63),'Periodische Zahlungen'!$H63)=0,X$1&gt;='Periodische Zahlungen'!$I63,X$1&lt;='Periodische Zahlungen'!$F63),'Periodische Zahlungen'!$D63,0),"")</f>
        <v/>
      </c>
      <c r="Y67" s="32" t="str">
        <f ca="1">IFERROR(IF(AND(MOD(MONTH(Y$1)+12-MONTH('Periodische Zahlungen'!$I63),'Periodische Zahlungen'!$H63)=0,Y$1&gt;='Periodische Zahlungen'!$I63,Y$1&lt;='Periodische Zahlungen'!$F63),'Periodische Zahlungen'!$D63,0),"")</f>
        <v/>
      </c>
      <c r="Z67" s="27">
        <f t="shared" ca="1" si="9"/>
        <v>0</v>
      </c>
      <c r="AA67" s="27">
        <f t="shared" ca="1" si="10"/>
        <v>0</v>
      </c>
    </row>
    <row r="68" spans="1:27">
      <c r="A68" s="31" t="str">
        <f>IF('Periodische Zahlungen'!A64&lt;&gt;"",'Periodische Zahlungen'!A64&amp;" ("&amp;'Periodische Zahlungen'!C64&amp;" "&amp;TEXT('Periodische Zahlungen'!D64,"0.00")&amp;" ab "&amp;TEXT('Periodische Zahlungen'!E64,"MMM/JJJJ")&amp;")","")</f>
        <v/>
      </c>
      <c r="B68" s="32" t="str">
        <f ca="1">IFERROR(IF(AND(MOD(MONTH(B$1)+12-MONTH('Periodische Zahlungen'!$I64),'Periodische Zahlungen'!$H64)=0,B$1&gt;='Periodische Zahlungen'!$I64,B$1&lt;='Periodische Zahlungen'!$F64),'Periodische Zahlungen'!$D64,0),"")</f>
        <v/>
      </c>
      <c r="C68" s="32" t="str">
        <f ca="1">IFERROR(IF(AND(MOD(MONTH(C$1)+12-MONTH('Periodische Zahlungen'!$I64),'Periodische Zahlungen'!$H64)=0,C$1&gt;='Periodische Zahlungen'!$I64,C$1&lt;='Periodische Zahlungen'!$F64),'Periodische Zahlungen'!$D64,0),"")</f>
        <v/>
      </c>
      <c r="D68" s="32" t="str">
        <f ca="1">IFERROR(IF(AND(MOD(MONTH(D$1)+12-MONTH('Periodische Zahlungen'!$I64),'Periodische Zahlungen'!$H64)=0,D$1&gt;='Periodische Zahlungen'!$I64,D$1&lt;='Periodische Zahlungen'!$F64),'Periodische Zahlungen'!$D64,0),"")</f>
        <v/>
      </c>
      <c r="E68" s="32" t="str">
        <f ca="1">IFERROR(IF(AND(MOD(MONTH(E$1)+12-MONTH('Periodische Zahlungen'!$I64),'Periodische Zahlungen'!$H64)=0,E$1&gt;='Periodische Zahlungen'!$I64,E$1&lt;='Periodische Zahlungen'!$F64),'Periodische Zahlungen'!$D64,0),"")</f>
        <v/>
      </c>
      <c r="F68" s="32" t="str">
        <f ca="1">IFERROR(IF(AND(MOD(MONTH(F$1)+12-MONTH('Periodische Zahlungen'!$I64),'Periodische Zahlungen'!$H64)=0,F$1&gt;='Periodische Zahlungen'!$I64,F$1&lt;='Periodische Zahlungen'!$F64),'Periodische Zahlungen'!$D64,0),"")</f>
        <v/>
      </c>
      <c r="G68" s="32" t="str">
        <f ca="1">IFERROR(IF(AND(MOD(MONTH(G$1)+12-MONTH('Periodische Zahlungen'!$I64),'Periodische Zahlungen'!$H64)=0,G$1&gt;='Periodische Zahlungen'!$I64,G$1&lt;='Periodische Zahlungen'!$F64),'Periodische Zahlungen'!$D64,0),"")</f>
        <v/>
      </c>
      <c r="H68" s="32" t="str">
        <f ca="1">IFERROR(IF(AND(MOD(MONTH(H$1)+12-MONTH('Periodische Zahlungen'!$I64),'Periodische Zahlungen'!$H64)=0,H$1&gt;='Periodische Zahlungen'!$I64,H$1&lt;='Periodische Zahlungen'!$F64),'Periodische Zahlungen'!$D64,0),"")</f>
        <v/>
      </c>
      <c r="I68" s="32" t="str">
        <f ca="1">IFERROR(IF(AND(MOD(MONTH(I$1)+12-MONTH('Periodische Zahlungen'!$I64),'Periodische Zahlungen'!$H64)=0,I$1&gt;='Periodische Zahlungen'!$I64,I$1&lt;='Periodische Zahlungen'!$F64),'Periodische Zahlungen'!$D64,0),"")</f>
        <v/>
      </c>
      <c r="J68" s="32" t="str">
        <f ca="1">IFERROR(IF(AND(MOD(MONTH(J$1)+12-MONTH('Periodische Zahlungen'!$I64),'Periodische Zahlungen'!$H64)=0,J$1&gt;='Periodische Zahlungen'!$I64,J$1&lt;='Periodische Zahlungen'!$F64),'Periodische Zahlungen'!$D64,0),"")</f>
        <v/>
      </c>
      <c r="K68" s="32" t="str">
        <f ca="1">IFERROR(IF(AND(MOD(MONTH(K$1)+12-MONTH('Periodische Zahlungen'!$I64),'Periodische Zahlungen'!$H64)=0,K$1&gt;='Periodische Zahlungen'!$I64,K$1&lt;='Periodische Zahlungen'!$F64),'Periodische Zahlungen'!$D64,0),"")</f>
        <v/>
      </c>
      <c r="L68" s="32" t="str">
        <f ca="1">IFERROR(IF(AND(MOD(MONTH(L$1)+12-MONTH('Periodische Zahlungen'!$I64),'Periodische Zahlungen'!$H64)=0,L$1&gt;='Periodische Zahlungen'!$I64,L$1&lt;='Periodische Zahlungen'!$F64),'Periodische Zahlungen'!$D64,0),"")</f>
        <v/>
      </c>
      <c r="M68" s="32" t="str">
        <f ca="1">IFERROR(IF(AND(MOD(MONTH(M$1)+12-MONTH('Periodische Zahlungen'!$I64),'Periodische Zahlungen'!$H64)=0,M$1&gt;='Periodische Zahlungen'!$I64,M$1&lt;='Periodische Zahlungen'!$F64),'Periodische Zahlungen'!$D64,0),"")</f>
        <v/>
      </c>
      <c r="N68" s="32" t="str">
        <f ca="1">IFERROR(IF(AND(MOD(MONTH(N$1)+12-MONTH('Periodische Zahlungen'!$I64),'Periodische Zahlungen'!$H64)=0,N$1&gt;='Periodische Zahlungen'!$I64,N$1&lt;='Periodische Zahlungen'!$F64),'Periodische Zahlungen'!$D64,0),"")</f>
        <v/>
      </c>
      <c r="O68" s="32" t="str">
        <f ca="1">IFERROR(IF(AND(MOD(MONTH(O$1)+12-MONTH('Periodische Zahlungen'!$I64),'Periodische Zahlungen'!$H64)=0,O$1&gt;='Periodische Zahlungen'!$I64,O$1&lt;='Periodische Zahlungen'!$F64),'Periodische Zahlungen'!$D64,0),"")</f>
        <v/>
      </c>
      <c r="P68" s="32" t="str">
        <f ca="1">IFERROR(IF(AND(MOD(MONTH(P$1)+12-MONTH('Periodische Zahlungen'!$I64),'Periodische Zahlungen'!$H64)=0,P$1&gt;='Periodische Zahlungen'!$I64,P$1&lt;='Periodische Zahlungen'!$F64),'Periodische Zahlungen'!$D64,0),"")</f>
        <v/>
      </c>
      <c r="Q68" s="32" t="str">
        <f ca="1">IFERROR(IF(AND(MOD(MONTH(Q$1)+12-MONTH('Periodische Zahlungen'!$I64),'Periodische Zahlungen'!$H64)=0,Q$1&gt;='Periodische Zahlungen'!$I64,Q$1&lt;='Periodische Zahlungen'!$F64),'Periodische Zahlungen'!$D64,0),"")</f>
        <v/>
      </c>
      <c r="R68" s="32" t="str">
        <f ca="1">IFERROR(IF(AND(MOD(MONTH(R$1)+12-MONTH('Periodische Zahlungen'!$I64),'Periodische Zahlungen'!$H64)=0,R$1&gt;='Periodische Zahlungen'!$I64,R$1&lt;='Periodische Zahlungen'!$F64),'Periodische Zahlungen'!$D64,0),"")</f>
        <v/>
      </c>
      <c r="S68" s="32" t="str">
        <f ca="1">IFERROR(IF(AND(MOD(MONTH(S$1)+12-MONTH('Periodische Zahlungen'!$I64),'Periodische Zahlungen'!$H64)=0,S$1&gt;='Periodische Zahlungen'!$I64,S$1&lt;='Periodische Zahlungen'!$F64),'Periodische Zahlungen'!$D64,0),"")</f>
        <v/>
      </c>
      <c r="T68" s="32" t="str">
        <f ca="1">IFERROR(IF(AND(MOD(MONTH(T$1)+12-MONTH('Periodische Zahlungen'!$I64),'Periodische Zahlungen'!$H64)=0,T$1&gt;='Periodische Zahlungen'!$I64,T$1&lt;='Periodische Zahlungen'!$F64),'Periodische Zahlungen'!$D64,0),"")</f>
        <v/>
      </c>
      <c r="U68" s="32" t="str">
        <f ca="1">IFERROR(IF(AND(MOD(MONTH(U$1)+12-MONTH('Periodische Zahlungen'!$I64),'Periodische Zahlungen'!$H64)=0,U$1&gt;='Periodische Zahlungen'!$I64,U$1&lt;='Periodische Zahlungen'!$F64),'Periodische Zahlungen'!$D64,0),"")</f>
        <v/>
      </c>
      <c r="V68" s="32" t="str">
        <f ca="1">IFERROR(IF(AND(MOD(MONTH(V$1)+12-MONTH('Periodische Zahlungen'!$I64),'Periodische Zahlungen'!$H64)=0,V$1&gt;='Periodische Zahlungen'!$I64,V$1&lt;='Periodische Zahlungen'!$F64),'Periodische Zahlungen'!$D64,0),"")</f>
        <v/>
      </c>
      <c r="W68" s="32" t="str">
        <f ca="1">IFERROR(IF(AND(MOD(MONTH(W$1)+12-MONTH('Periodische Zahlungen'!$I64),'Periodische Zahlungen'!$H64)=0,W$1&gt;='Periodische Zahlungen'!$I64,W$1&lt;='Periodische Zahlungen'!$F64),'Periodische Zahlungen'!$D64,0),"")</f>
        <v/>
      </c>
      <c r="X68" s="32" t="str">
        <f ca="1">IFERROR(IF(AND(MOD(MONTH(X$1)+12-MONTH('Periodische Zahlungen'!$I64),'Periodische Zahlungen'!$H64)=0,X$1&gt;='Periodische Zahlungen'!$I64,X$1&lt;='Periodische Zahlungen'!$F64),'Periodische Zahlungen'!$D64,0),"")</f>
        <v/>
      </c>
      <c r="Y68" s="32" t="str">
        <f ca="1">IFERROR(IF(AND(MOD(MONTH(Y$1)+12-MONTH('Periodische Zahlungen'!$I64),'Periodische Zahlungen'!$H64)=0,Y$1&gt;='Periodische Zahlungen'!$I64,Y$1&lt;='Periodische Zahlungen'!$F64),'Periodische Zahlungen'!$D64,0),"")</f>
        <v/>
      </c>
      <c r="Z68" s="27">
        <f t="shared" ca="1" si="9"/>
        <v>0</v>
      </c>
      <c r="AA68" s="27">
        <f t="shared" ca="1" si="10"/>
        <v>0</v>
      </c>
    </row>
    <row r="69" spans="1:27">
      <c r="A69" s="31" t="str">
        <f>IF('Periodische Zahlungen'!A65&lt;&gt;"",'Periodische Zahlungen'!A65&amp;" ("&amp;'Periodische Zahlungen'!C65&amp;" "&amp;TEXT('Periodische Zahlungen'!D65,"0.00")&amp;" ab "&amp;TEXT('Periodische Zahlungen'!E65,"MMM/JJJJ")&amp;")","")</f>
        <v/>
      </c>
      <c r="B69" s="32" t="str">
        <f ca="1">IFERROR(IF(AND(MOD(MONTH(B$1)+12-MONTH('Periodische Zahlungen'!$I65),'Periodische Zahlungen'!$H65)=0,B$1&gt;='Periodische Zahlungen'!$I65,B$1&lt;='Periodische Zahlungen'!$F65),'Periodische Zahlungen'!$D65,0),"")</f>
        <v/>
      </c>
      <c r="C69" s="32" t="str">
        <f ca="1">IFERROR(IF(AND(MOD(MONTH(C$1)+12-MONTH('Periodische Zahlungen'!$I65),'Periodische Zahlungen'!$H65)=0,C$1&gt;='Periodische Zahlungen'!$I65,C$1&lt;='Periodische Zahlungen'!$F65),'Periodische Zahlungen'!$D65,0),"")</f>
        <v/>
      </c>
      <c r="D69" s="32" t="str">
        <f ca="1">IFERROR(IF(AND(MOD(MONTH(D$1)+12-MONTH('Periodische Zahlungen'!$I65),'Periodische Zahlungen'!$H65)=0,D$1&gt;='Periodische Zahlungen'!$I65,D$1&lt;='Periodische Zahlungen'!$F65),'Periodische Zahlungen'!$D65,0),"")</f>
        <v/>
      </c>
      <c r="E69" s="32" t="str">
        <f ca="1">IFERROR(IF(AND(MOD(MONTH(E$1)+12-MONTH('Periodische Zahlungen'!$I65),'Periodische Zahlungen'!$H65)=0,E$1&gt;='Periodische Zahlungen'!$I65,E$1&lt;='Periodische Zahlungen'!$F65),'Periodische Zahlungen'!$D65,0),"")</f>
        <v/>
      </c>
      <c r="F69" s="32" t="str">
        <f ca="1">IFERROR(IF(AND(MOD(MONTH(F$1)+12-MONTH('Periodische Zahlungen'!$I65),'Periodische Zahlungen'!$H65)=0,F$1&gt;='Periodische Zahlungen'!$I65,F$1&lt;='Periodische Zahlungen'!$F65),'Periodische Zahlungen'!$D65,0),"")</f>
        <v/>
      </c>
      <c r="G69" s="32" t="str">
        <f ca="1">IFERROR(IF(AND(MOD(MONTH(G$1)+12-MONTH('Periodische Zahlungen'!$I65),'Periodische Zahlungen'!$H65)=0,G$1&gt;='Periodische Zahlungen'!$I65,G$1&lt;='Periodische Zahlungen'!$F65),'Periodische Zahlungen'!$D65,0),"")</f>
        <v/>
      </c>
      <c r="H69" s="32" t="str">
        <f ca="1">IFERROR(IF(AND(MOD(MONTH(H$1)+12-MONTH('Periodische Zahlungen'!$I65),'Periodische Zahlungen'!$H65)=0,H$1&gt;='Periodische Zahlungen'!$I65,H$1&lt;='Periodische Zahlungen'!$F65),'Periodische Zahlungen'!$D65,0),"")</f>
        <v/>
      </c>
      <c r="I69" s="32" t="str">
        <f ca="1">IFERROR(IF(AND(MOD(MONTH(I$1)+12-MONTH('Periodische Zahlungen'!$I65),'Periodische Zahlungen'!$H65)=0,I$1&gt;='Periodische Zahlungen'!$I65,I$1&lt;='Periodische Zahlungen'!$F65),'Periodische Zahlungen'!$D65,0),"")</f>
        <v/>
      </c>
      <c r="J69" s="32" t="str">
        <f ca="1">IFERROR(IF(AND(MOD(MONTH(J$1)+12-MONTH('Periodische Zahlungen'!$I65),'Periodische Zahlungen'!$H65)=0,J$1&gt;='Periodische Zahlungen'!$I65,J$1&lt;='Periodische Zahlungen'!$F65),'Periodische Zahlungen'!$D65,0),"")</f>
        <v/>
      </c>
      <c r="K69" s="32" t="str">
        <f ca="1">IFERROR(IF(AND(MOD(MONTH(K$1)+12-MONTH('Periodische Zahlungen'!$I65),'Periodische Zahlungen'!$H65)=0,K$1&gt;='Periodische Zahlungen'!$I65,K$1&lt;='Periodische Zahlungen'!$F65),'Periodische Zahlungen'!$D65,0),"")</f>
        <v/>
      </c>
      <c r="L69" s="32" t="str">
        <f ca="1">IFERROR(IF(AND(MOD(MONTH(L$1)+12-MONTH('Periodische Zahlungen'!$I65),'Periodische Zahlungen'!$H65)=0,L$1&gt;='Periodische Zahlungen'!$I65,L$1&lt;='Periodische Zahlungen'!$F65),'Periodische Zahlungen'!$D65,0),"")</f>
        <v/>
      </c>
      <c r="M69" s="32" t="str">
        <f ca="1">IFERROR(IF(AND(MOD(MONTH(M$1)+12-MONTH('Periodische Zahlungen'!$I65),'Periodische Zahlungen'!$H65)=0,M$1&gt;='Periodische Zahlungen'!$I65,M$1&lt;='Periodische Zahlungen'!$F65),'Periodische Zahlungen'!$D65,0),"")</f>
        <v/>
      </c>
      <c r="N69" s="32" t="str">
        <f ca="1">IFERROR(IF(AND(MOD(MONTH(N$1)+12-MONTH('Periodische Zahlungen'!$I65),'Periodische Zahlungen'!$H65)=0,N$1&gt;='Periodische Zahlungen'!$I65,N$1&lt;='Periodische Zahlungen'!$F65),'Periodische Zahlungen'!$D65,0),"")</f>
        <v/>
      </c>
      <c r="O69" s="32" t="str">
        <f ca="1">IFERROR(IF(AND(MOD(MONTH(O$1)+12-MONTH('Periodische Zahlungen'!$I65),'Periodische Zahlungen'!$H65)=0,O$1&gt;='Periodische Zahlungen'!$I65,O$1&lt;='Periodische Zahlungen'!$F65),'Periodische Zahlungen'!$D65,0),"")</f>
        <v/>
      </c>
      <c r="P69" s="32" t="str">
        <f ca="1">IFERROR(IF(AND(MOD(MONTH(P$1)+12-MONTH('Periodische Zahlungen'!$I65),'Periodische Zahlungen'!$H65)=0,P$1&gt;='Periodische Zahlungen'!$I65,P$1&lt;='Periodische Zahlungen'!$F65),'Periodische Zahlungen'!$D65,0),"")</f>
        <v/>
      </c>
      <c r="Q69" s="32" t="str">
        <f ca="1">IFERROR(IF(AND(MOD(MONTH(Q$1)+12-MONTH('Periodische Zahlungen'!$I65),'Periodische Zahlungen'!$H65)=0,Q$1&gt;='Periodische Zahlungen'!$I65,Q$1&lt;='Periodische Zahlungen'!$F65),'Periodische Zahlungen'!$D65,0),"")</f>
        <v/>
      </c>
      <c r="R69" s="32" t="str">
        <f ca="1">IFERROR(IF(AND(MOD(MONTH(R$1)+12-MONTH('Periodische Zahlungen'!$I65),'Periodische Zahlungen'!$H65)=0,R$1&gt;='Periodische Zahlungen'!$I65,R$1&lt;='Periodische Zahlungen'!$F65),'Periodische Zahlungen'!$D65,0),"")</f>
        <v/>
      </c>
      <c r="S69" s="32" t="str">
        <f ca="1">IFERROR(IF(AND(MOD(MONTH(S$1)+12-MONTH('Periodische Zahlungen'!$I65),'Periodische Zahlungen'!$H65)=0,S$1&gt;='Periodische Zahlungen'!$I65,S$1&lt;='Periodische Zahlungen'!$F65),'Periodische Zahlungen'!$D65,0),"")</f>
        <v/>
      </c>
      <c r="T69" s="32" t="str">
        <f ca="1">IFERROR(IF(AND(MOD(MONTH(T$1)+12-MONTH('Periodische Zahlungen'!$I65),'Periodische Zahlungen'!$H65)=0,T$1&gt;='Periodische Zahlungen'!$I65,T$1&lt;='Periodische Zahlungen'!$F65),'Periodische Zahlungen'!$D65,0),"")</f>
        <v/>
      </c>
      <c r="U69" s="32" t="str">
        <f ca="1">IFERROR(IF(AND(MOD(MONTH(U$1)+12-MONTH('Periodische Zahlungen'!$I65),'Periodische Zahlungen'!$H65)=0,U$1&gt;='Periodische Zahlungen'!$I65,U$1&lt;='Periodische Zahlungen'!$F65),'Periodische Zahlungen'!$D65,0),"")</f>
        <v/>
      </c>
      <c r="V69" s="32" t="str">
        <f ca="1">IFERROR(IF(AND(MOD(MONTH(V$1)+12-MONTH('Periodische Zahlungen'!$I65),'Periodische Zahlungen'!$H65)=0,V$1&gt;='Periodische Zahlungen'!$I65,V$1&lt;='Periodische Zahlungen'!$F65),'Periodische Zahlungen'!$D65,0),"")</f>
        <v/>
      </c>
      <c r="W69" s="32" t="str">
        <f ca="1">IFERROR(IF(AND(MOD(MONTH(W$1)+12-MONTH('Periodische Zahlungen'!$I65),'Periodische Zahlungen'!$H65)=0,W$1&gt;='Periodische Zahlungen'!$I65,W$1&lt;='Periodische Zahlungen'!$F65),'Periodische Zahlungen'!$D65,0),"")</f>
        <v/>
      </c>
      <c r="X69" s="32" t="str">
        <f ca="1">IFERROR(IF(AND(MOD(MONTH(X$1)+12-MONTH('Periodische Zahlungen'!$I65),'Periodische Zahlungen'!$H65)=0,X$1&gt;='Periodische Zahlungen'!$I65,X$1&lt;='Periodische Zahlungen'!$F65),'Periodische Zahlungen'!$D65,0),"")</f>
        <v/>
      </c>
      <c r="Y69" s="32" t="str">
        <f ca="1">IFERROR(IF(AND(MOD(MONTH(Y$1)+12-MONTH('Periodische Zahlungen'!$I65),'Periodische Zahlungen'!$H65)=0,Y$1&gt;='Periodische Zahlungen'!$I65,Y$1&lt;='Periodische Zahlungen'!$F65),'Periodische Zahlungen'!$D65,0),"")</f>
        <v/>
      </c>
      <c r="Z69" s="27">
        <f t="shared" ca="1" si="9"/>
        <v>0</v>
      </c>
      <c r="AA69" s="27">
        <f t="shared" ca="1" si="10"/>
        <v>0</v>
      </c>
    </row>
    <row r="70" spans="1:27">
      <c r="A70" s="31" t="str">
        <f>IF('Periodische Zahlungen'!A66&lt;&gt;"",'Periodische Zahlungen'!A66&amp;" ("&amp;'Periodische Zahlungen'!C66&amp;" "&amp;TEXT('Periodische Zahlungen'!D66,"0.00")&amp;" ab "&amp;TEXT('Periodische Zahlungen'!E66,"MMM/JJJJ")&amp;")","")</f>
        <v/>
      </c>
      <c r="B70" s="32" t="str">
        <f ca="1">IFERROR(IF(AND(MOD(MONTH(B$1)+12-MONTH('Periodische Zahlungen'!$I66),'Periodische Zahlungen'!$H66)=0,B$1&gt;='Periodische Zahlungen'!$I66,B$1&lt;='Periodische Zahlungen'!$F66),'Periodische Zahlungen'!$D66,0),"")</f>
        <v/>
      </c>
      <c r="C70" s="32" t="str">
        <f ca="1">IFERROR(IF(AND(MOD(MONTH(C$1)+12-MONTH('Periodische Zahlungen'!$I66),'Periodische Zahlungen'!$H66)=0,C$1&gt;='Periodische Zahlungen'!$I66,C$1&lt;='Periodische Zahlungen'!$F66),'Periodische Zahlungen'!$D66,0),"")</f>
        <v/>
      </c>
      <c r="D70" s="32" t="str">
        <f ca="1">IFERROR(IF(AND(MOD(MONTH(D$1)+12-MONTH('Periodische Zahlungen'!$I66),'Periodische Zahlungen'!$H66)=0,D$1&gt;='Periodische Zahlungen'!$I66,D$1&lt;='Periodische Zahlungen'!$F66),'Periodische Zahlungen'!$D66,0),"")</f>
        <v/>
      </c>
      <c r="E70" s="32" t="str">
        <f ca="1">IFERROR(IF(AND(MOD(MONTH(E$1)+12-MONTH('Periodische Zahlungen'!$I66),'Periodische Zahlungen'!$H66)=0,E$1&gt;='Periodische Zahlungen'!$I66,E$1&lt;='Periodische Zahlungen'!$F66),'Periodische Zahlungen'!$D66,0),"")</f>
        <v/>
      </c>
      <c r="F70" s="32" t="str">
        <f ca="1">IFERROR(IF(AND(MOD(MONTH(F$1)+12-MONTH('Periodische Zahlungen'!$I66),'Periodische Zahlungen'!$H66)=0,F$1&gt;='Periodische Zahlungen'!$I66,F$1&lt;='Periodische Zahlungen'!$F66),'Periodische Zahlungen'!$D66,0),"")</f>
        <v/>
      </c>
      <c r="G70" s="32" t="str">
        <f ca="1">IFERROR(IF(AND(MOD(MONTH(G$1)+12-MONTH('Periodische Zahlungen'!$I66),'Periodische Zahlungen'!$H66)=0,G$1&gt;='Periodische Zahlungen'!$I66,G$1&lt;='Periodische Zahlungen'!$F66),'Periodische Zahlungen'!$D66,0),"")</f>
        <v/>
      </c>
      <c r="H70" s="32" t="str">
        <f ca="1">IFERROR(IF(AND(MOD(MONTH(H$1)+12-MONTH('Periodische Zahlungen'!$I66),'Periodische Zahlungen'!$H66)=0,H$1&gt;='Periodische Zahlungen'!$I66,H$1&lt;='Periodische Zahlungen'!$F66),'Periodische Zahlungen'!$D66,0),"")</f>
        <v/>
      </c>
      <c r="I70" s="32" t="str">
        <f ca="1">IFERROR(IF(AND(MOD(MONTH(I$1)+12-MONTH('Periodische Zahlungen'!$I66),'Periodische Zahlungen'!$H66)=0,I$1&gt;='Periodische Zahlungen'!$I66,I$1&lt;='Periodische Zahlungen'!$F66),'Periodische Zahlungen'!$D66,0),"")</f>
        <v/>
      </c>
      <c r="J70" s="32" t="str">
        <f ca="1">IFERROR(IF(AND(MOD(MONTH(J$1)+12-MONTH('Periodische Zahlungen'!$I66),'Periodische Zahlungen'!$H66)=0,J$1&gt;='Periodische Zahlungen'!$I66,J$1&lt;='Periodische Zahlungen'!$F66),'Periodische Zahlungen'!$D66,0),"")</f>
        <v/>
      </c>
      <c r="K70" s="32" t="str">
        <f ca="1">IFERROR(IF(AND(MOD(MONTH(K$1)+12-MONTH('Periodische Zahlungen'!$I66),'Periodische Zahlungen'!$H66)=0,K$1&gt;='Periodische Zahlungen'!$I66,K$1&lt;='Periodische Zahlungen'!$F66),'Periodische Zahlungen'!$D66,0),"")</f>
        <v/>
      </c>
      <c r="L70" s="32" t="str">
        <f ca="1">IFERROR(IF(AND(MOD(MONTH(L$1)+12-MONTH('Periodische Zahlungen'!$I66),'Periodische Zahlungen'!$H66)=0,L$1&gt;='Periodische Zahlungen'!$I66,L$1&lt;='Periodische Zahlungen'!$F66),'Periodische Zahlungen'!$D66,0),"")</f>
        <v/>
      </c>
      <c r="M70" s="32" t="str">
        <f ca="1">IFERROR(IF(AND(MOD(MONTH(M$1)+12-MONTH('Periodische Zahlungen'!$I66),'Periodische Zahlungen'!$H66)=0,M$1&gt;='Periodische Zahlungen'!$I66,M$1&lt;='Periodische Zahlungen'!$F66),'Periodische Zahlungen'!$D66,0),"")</f>
        <v/>
      </c>
      <c r="N70" s="32" t="str">
        <f ca="1">IFERROR(IF(AND(MOD(MONTH(N$1)+12-MONTH('Periodische Zahlungen'!$I66),'Periodische Zahlungen'!$H66)=0,N$1&gt;='Periodische Zahlungen'!$I66,N$1&lt;='Periodische Zahlungen'!$F66),'Periodische Zahlungen'!$D66,0),"")</f>
        <v/>
      </c>
      <c r="O70" s="32" t="str">
        <f ca="1">IFERROR(IF(AND(MOD(MONTH(O$1)+12-MONTH('Periodische Zahlungen'!$I66),'Periodische Zahlungen'!$H66)=0,O$1&gt;='Periodische Zahlungen'!$I66,O$1&lt;='Periodische Zahlungen'!$F66),'Periodische Zahlungen'!$D66,0),"")</f>
        <v/>
      </c>
      <c r="P70" s="32" t="str">
        <f ca="1">IFERROR(IF(AND(MOD(MONTH(P$1)+12-MONTH('Periodische Zahlungen'!$I66),'Periodische Zahlungen'!$H66)=0,P$1&gt;='Periodische Zahlungen'!$I66,P$1&lt;='Periodische Zahlungen'!$F66),'Periodische Zahlungen'!$D66,0),"")</f>
        <v/>
      </c>
      <c r="Q70" s="32" t="str">
        <f ca="1">IFERROR(IF(AND(MOD(MONTH(Q$1)+12-MONTH('Periodische Zahlungen'!$I66),'Periodische Zahlungen'!$H66)=0,Q$1&gt;='Periodische Zahlungen'!$I66,Q$1&lt;='Periodische Zahlungen'!$F66),'Periodische Zahlungen'!$D66,0),"")</f>
        <v/>
      </c>
      <c r="R70" s="32" t="str">
        <f ca="1">IFERROR(IF(AND(MOD(MONTH(R$1)+12-MONTH('Periodische Zahlungen'!$I66),'Periodische Zahlungen'!$H66)=0,R$1&gt;='Periodische Zahlungen'!$I66,R$1&lt;='Periodische Zahlungen'!$F66),'Periodische Zahlungen'!$D66,0),"")</f>
        <v/>
      </c>
      <c r="S70" s="32" t="str">
        <f ca="1">IFERROR(IF(AND(MOD(MONTH(S$1)+12-MONTH('Periodische Zahlungen'!$I66),'Periodische Zahlungen'!$H66)=0,S$1&gt;='Periodische Zahlungen'!$I66,S$1&lt;='Periodische Zahlungen'!$F66),'Periodische Zahlungen'!$D66,0),"")</f>
        <v/>
      </c>
      <c r="T70" s="32" t="str">
        <f ca="1">IFERROR(IF(AND(MOD(MONTH(T$1)+12-MONTH('Periodische Zahlungen'!$I66),'Periodische Zahlungen'!$H66)=0,T$1&gt;='Periodische Zahlungen'!$I66,T$1&lt;='Periodische Zahlungen'!$F66),'Periodische Zahlungen'!$D66,0),"")</f>
        <v/>
      </c>
      <c r="U70" s="32" t="str">
        <f ca="1">IFERROR(IF(AND(MOD(MONTH(U$1)+12-MONTH('Periodische Zahlungen'!$I66),'Periodische Zahlungen'!$H66)=0,U$1&gt;='Periodische Zahlungen'!$I66,U$1&lt;='Periodische Zahlungen'!$F66),'Periodische Zahlungen'!$D66,0),"")</f>
        <v/>
      </c>
      <c r="V70" s="32" t="str">
        <f ca="1">IFERROR(IF(AND(MOD(MONTH(V$1)+12-MONTH('Periodische Zahlungen'!$I66),'Periodische Zahlungen'!$H66)=0,V$1&gt;='Periodische Zahlungen'!$I66,V$1&lt;='Periodische Zahlungen'!$F66),'Periodische Zahlungen'!$D66,0),"")</f>
        <v/>
      </c>
      <c r="W70" s="32" t="str">
        <f ca="1">IFERROR(IF(AND(MOD(MONTH(W$1)+12-MONTH('Periodische Zahlungen'!$I66),'Periodische Zahlungen'!$H66)=0,W$1&gt;='Periodische Zahlungen'!$I66,W$1&lt;='Periodische Zahlungen'!$F66),'Periodische Zahlungen'!$D66,0),"")</f>
        <v/>
      </c>
      <c r="X70" s="32" t="str">
        <f ca="1">IFERROR(IF(AND(MOD(MONTH(X$1)+12-MONTH('Periodische Zahlungen'!$I66),'Periodische Zahlungen'!$H66)=0,X$1&gt;='Periodische Zahlungen'!$I66,X$1&lt;='Periodische Zahlungen'!$F66),'Periodische Zahlungen'!$D66,0),"")</f>
        <v/>
      </c>
      <c r="Y70" s="32" t="str">
        <f ca="1">IFERROR(IF(AND(MOD(MONTH(Y$1)+12-MONTH('Periodische Zahlungen'!$I66),'Periodische Zahlungen'!$H66)=0,Y$1&gt;='Periodische Zahlungen'!$I66,Y$1&lt;='Periodische Zahlungen'!$F66),'Periodische Zahlungen'!$D66,0),"")</f>
        <v/>
      </c>
      <c r="Z70" s="27">
        <f t="shared" ca="1" si="9"/>
        <v>0</v>
      </c>
      <c r="AA70" s="27">
        <f t="shared" ca="1" si="10"/>
        <v>0</v>
      </c>
    </row>
    <row r="71" spans="1:27">
      <c r="A71" s="31" t="str">
        <f>IF('Periodische Zahlungen'!A67&lt;&gt;"",'Periodische Zahlungen'!A67&amp;" ("&amp;'Periodische Zahlungen'!C67&amp;" "&amp;TEXT('Periodische Zahlungen'!D67,"0.00")&amp;" ab "&amp;TEXT('Periodische Zahlungen'!E67,"MMM/JJJJ")&amp;")","")</f>
        <v/>
      </c>
      <c r="B71" s="32" t="str">
        <f ca="1">IFERROR(IF(AND(MOD(MONTH(B$1)+12-MONTH('Periodische Zahlungen'!$I67),'Periodische Zahlungen'!$H67)=0,B$1&gt;='Periodische Zahlungen'!$I67,B$1&lt;='Periodische Zahlungen'!$F67),'Periodische Zahlungen'!$D67,0),"")</f>
        <v/>
      </c>
      <c r="C71" s="32" t="str">
        <f ca="1">IFERROR(IF(AND(MOD(MONTH(C$1)+12-MONTH('Periodische Zahlungen'!$I67),'Periodische Zahlungen'!$H67)=0,C$1&gt;='Periodische Zahlungen'!$I67,C$1&lt;='Periodische Zahlungen'!$F67),'Periodische Zahlungen'!$D67,0),"")</f>
        <v/>
      </c>
      <c r="D71" s="32" t="str">
        <f ca="1">IFERROR(IF(AND(MOD(MONTH(D$1)+12-MONTH('Periodische Zahlungen'!$I67),'Periodische Zahlungen'!$H67)=0,D$1&gt;='Periodische Zahlungen'!$I67,D$1&lt;='Periodische Zahlungen'!$F67),'Periodische Zahlungen'!$D67,0),"")</f>
        <v/>
      </c>
      <c r="E71" s="32" t="str">
        <f ca="1">IFERROR(IF(AND(MOD(MONTH(E$1)+12-MONTH('Periodische Zahlungen'!$I67),'Periodische Zahlungen'!$H67)=0,E$1&gt;='Periodische Zahlungen'!$I67,E$1&lt;='Periodische Zahlungen'!$F67),'Periodische Zahlungen'!$D67,0),"")</f>
        <v/>
      </c>
      <c r="F71" s="32" t="str">
        <f ca="1">IFERROR(IF(AND(MOD(MONTH(F$1)+12-MONTH('Periodische Zahlungen'!$I67),'Periodische Zahlungen'!$H67)=0,F$1&gt;='Periodische Zahlungen'!$I67,F$1&lt;='Periodische Zahlungen'!$F67),'Periodische Zahlungen'!$D67,0),"")</f>
        <v/>
      </c>
      <c r="G71" s="32" t="str">
        <f ca="1">IFERROR(IF(AND(MOD(MONTH(G$1)+12-MONTH('Periodische Zahlungen'!$I67),'Periodische Zahlungen'!$H67)=0,G$1&gt;='Periodische Zahlungen'!$I67,G$1&lt;='Periodische Zahlungen'!$F67),'Periodische Zahlungen'!$D67,0),"")</f>
        <v/>
      </c>
      <c r="H71" s="32" t="str">
        <f ca="1">IFERROR(IF(AND(MOD(MONTH(H$1)+12-MONTH('Periodische Zahlungen'!$I67),'Periodische Zahlungen'!$H67)=0,H$1&gt;='Periodische Zahlungen'!$I67,H$1&lt;='Periodische Zahlungen'!$F67),'Periodische Zahlungen'!$D67,0),"")</f>
        <v/>
      </c>
      <c r="I71" s="32" t="str">
        <f ca="1">IFERROR(IF(AND(MOD(MONTH(I$1)+12-MONTH('Periodische Zahlungen'!$I67),'Periodische Zahlungen'!$H67)=0,I$1&gt;='Periodische Zahlungen'!$I67,I$1&lt;='Periodische Zahlungen'!$F67),'Periodische Zahlungen'!$D67,0),"")</f>
        <v/>
      </c>
      <c r="J71" s="32" t="str">
        <f ca="1">IFERROR(IF(AND(MOD(MONTH(J$1)+12-MONTH('Periodische Zahlungen'!$I67),'Periodische Zahlungen'!$H67)=0,J$1&gt;='Periodische Zahlungen'!$I67,J$1&lt;='Periodische Zahlungen'!$F67),'Periodische Zahlungen'!$D67,0),"")</f>
        <v/>
      </c>
      <c r="K71" s="32" t="str">
        <f ca="1">IFERROR(IF(AND(MOD(MONTH(K$1)+12-MONTH('Periodische Zahlungen'!$I67),'Periodische Zahlungen'!$H67)=0,K$1&gt;='Periodische Zahlungen'!$I67,K$1&lt;='Periodische Zahlungen'!$F67),'Periodische Zahlungen'!$D67,0),"")</f>
        <v/>
      </c>
      <c r="L71" s="32" t="str">
        <f ca="1">IFERROR(IF(AND(MOD(MONTH(L$1)+12-MONTH('Periodische Zahlungen'!$I67),'Periodische Zahlungen'!$H67)=0,L$1&gt;='Periodische Zahlungen'!$I67,L$1&lt;='Periodische Zahlungen'!$F67),'Periodische Zahlungen'!$D67,0),"")</f>
        <v/>
      </c>
      <c r="M71" s="32" t="str">
        <f ca="1">IFERROR(IF(AND(MOD(MONTH(M$1)+12-MONTH('Periodische Zahlungen'!$I67),'Periodische Zahlungen'!$H67)=0,M$1&gt;='Periodische Zahlungen'!$I67,M$1&lt;='Periodische Zahlungen'!$F67),'Periodische Zahlungen'!$D67,0),"")</f>
        <v/>
      </c>
      <c r="N71" s="32" t="str">
        <f ca="1">IFERROR(IF(AND(MOD(MONTH(N$1)+12-MONTH('Periodische Zahlungen'!$I67),'Periodische Zahlungen'!$H67)=0,N$1&gt;='Periodische Zahlungen'!$I67,N$1&lt;='Periodische Zahlungen'!$F67),'Periodische Zahlungen'!$D67,0),"")</f>
        <v/>
      </c>
      <c r="O71" s="32" t="str">
        <f ca="1">IFERROR(IF(AND(MOD(MONTH(O$1)+12-MONTH('Periodische Zahlungen'!$I67),'Periodische Zahlungen'!$H67)=0,O$1&gt;='Periodische Zahlungen'!$I67,O$1&lt;='Periodische Zahlungen'!$F67),'Periodische Zahlungen'!$D67,0),"")</f>
        <v/>
      </c>
      <c r="P71" s="32" t="str">
        <f ca="1">IFERROR(IF(AND(MOD(MONTH(P$1)+12-MONTH('Periodische Zahlungen'!$I67),'Periodische Zahlungen'!$H67)=0,P$1&gt;='Periodische Zahlungen'!$I67,P$1&lt;='Periodische Zahlungen'!$F67),'Periodische Zahlungen'!$D67,0),"")</f>
        <v/>
      </c>
      <c r="Q71" s="32" t="str">
        <f ca="1">IFERROR(IF(AND(MOD(MONTH(Q$1)+12-MONTH('Periodische Zahlungen'!$I67),'Periodische Zahlungen'!$H67)=0,Q$1&gt;='Periodische Zahlungen'!$I67,Q$1&lt;='Periodische Zahlungen'!$F67),'Periodische Zahlungen'!$D67,0),"")</f>
        <v/>
      </c>
      <c r="R71" s="32" t="str">
        <f ca="1">IFERROR(IF(AND(MOD(MONTH(R$1)+12-MONTH('Periodische Zahlungen'!$I67),'Periodische Zahlungen'!$H67)=0,R$1&gt;='Periodische Zahlungen'!$I67,R$1&lt;='Periodische Zahlungen'!$F67),'Periodische Zahlungen'!$D67,0),"")</f>
        <v/>
      </c>
      <c r="S71" s="32" t="str">
        <f ca="1">IFERROR(IF(AND(MOD(MONTH(S$1)+12-MONTH('Periodische Zahlungen'!$I67),'Periodische Zahlungen'!$H67)=0,S$1&gt;='Periodische Zahlungen'!$I67,S$1&lt;='Periodische Zahlungen'!$F67),'Periodische Zahlungen'!$D67,0),"")</f>
        <v/>
      </c>
      <c r="T71" s="32" t="str">
        <f ca="1">IFERROR(IF(AND(MOD(MONTH(T$1)+12-MONTH('Periodische Zahlungen'!$I67),'Periodische Zahlungen'!$H67)=0,T$1&gt;='Periodische Zahlungen'!$I67,T$1&lt;='Periodische Zahlungen'!$F67),'Periodische Zahlungen'!$D67,0),"")</f>
        <v/>
      </c>
      <c r="U71" s="32" t="str">
        <f ca="1">IFERROR(IF(AND(MOD(MONTH(U$1)+12-MONTH('Periodische Zahlungen'!$I67),'Periodische Zahlungen'!$H67)=0,U$1&gt;='Periodische Zahlungen'!$I67,U$1&lt;='Periodische Zahlungen'!$F67),'Periodische Zahlungen'!$D67,0),"")</f>
        <v/>
      </c>
      <c r="V71" s="32" t="str">
        <f ca="1">IFERROR(IF(AND(MOD(MONTH(V$1)+12-MONTH('Periodische Zahlungen'!$I67),'Periodische Zahlungen'!$H67)=0,V$1&gt;='Periodische Zahlungen'!$I67,V$1&lt;='Periodische Zahlungen'!$F67),'Periodische Zahlungen'!$D67,0),"")</f>
        <v/>
      </c>
      <c r="W71" s="32" t="str">
        <f ca="1">IFERROR(IF(AND(MOD(MONTH(W$1)+12-MONTH('Periodische Zahlungen'!$I67),'Periodische Zahlungen'!$H67)=0,W$1&gt;='Periodische Zahlungen'!$I67,W$1&lt;='Periodische Zahlungen'!$F67),'Periodische Zahlungen'!$D67,0),"")</f>
        <v/>
      </c>
      <c r="X71" s="32" t="str">
        <f ca="1">IFERROR(IF(AND(MOD(MONTH(X$1)+12-MONTH('Periodische Zahlungen'!$I67),'Periodische Zahlungen'!$H67)=0,X$1&gt;='Periodische Zahlungen'!$I67,X$1&lt;='Periodische Zahlungen'!$F67),'Periodische Zahlungen'!$D67,0),"")</f>
        <v/>
      </c>
      <c r="Y71" s="32" t="str">
        <f ca="1">IFERROR(IF(AND(MOD(MONTH(Y$1)+12-MONTH('Periodische Zahlungen'!$I67),'Periodische Zahlungen'!$H67)=0,Y$1&gt;='Periodische Zahlungen'!$I67,Y$1&lt;='Periodische Zahlungen'!$F67),'Periodische Zahlungen'!$D67,0),"")</f>
        <v/>
      </c>
      <c r="Z71" s="27">
        <f t="shared" ref="Z71:Z76" ca="1" si="11">SUM(B71:Y71)</f>
        <v>0</v>
      </c>
      <c r="AA71" s="27">
        <f t="shared" ref="AA71:AA76" ca="1" si="12">Z71/COUNT(B$1:Y$1)</f>
        <v>0</v>
      </c>
    </row>
    <row r="72" spans="1:27">
      <c r="A72" s="31" t="str">
        <f>IF('Periodische Zahlungen'!A68&lt;&gt;"",'Periodische Zahlungen'!A68&amp;" ("&amp;'Periodische Zahlungen'!C68&amp;" "&amp;TEXT('Periodische Zahlungen'!D68,"0.00")&amp;" ab "&amp;TEXT('Periodische Zahlungen'!E68,"MMM/JJJJ")&amp;")","")</f>
        <v/>
      </c>
      <c r="B72" s="32" t="str">
        <f ca="1">IFERROR(IF(AND(MOD(MONTH(B$1)+12-MONTH('Periodische Zahlungen'!$I68),'Periodische Zahlungen'!$H68)=0,B$1&gt;='Periodische Zahlungen'!$I68,B$1&lt;='Periodische Zahlungen'!$F68),'Periodische Zahlungen'!$D68,0),"")</f>
        <v/>
      </c>
      <c r="C72" s="32" t="str">
        <f ca="1">IFERROR(IF(AND(MOD(MONTH(C$1)+12-MONTH('Periodische Zahlungen'!$I68),'Periodische Zahlungen'!$H68)=0,C$1&gt;='Periodische Zahlungen'!$I68,C$1&lt;='Periodische Zahlungen'!$F68),'Periodische Zahlungen'!$D68,0),"")</f>
        <v/>
      </c>
      <c r="D72" s="32" t="str">
        <f ca="1">IFERROR(IF(AND(MOD(MONTH(D$1)+12-MONTH('Periodische Zahlungen'!$I68),'Periodische Zahlungen'!$H68)=0,D$1&gt;='Periodische Zahlungen'!$I68,D$1&lt;='Periodische Zahlungen'!$F68),'Periodische Zahlungen'!$D68,0),"")</f>
        <v/>
      </c>
      <c r="E72" s="32" t="str">
        <f ca="1">IFERROR(IF(AND(MOD(MONTH(E$1)+12-MONTH('Periodische Zahlungen'!$I68),'Periodische Zahlungen'!$H68)=0,E$1&gt;='Periodische Zahlungen'!$I68,E$1&lt;='Periodische Zahlungen'!$F68),'Periodische Zahlungen'!$D68,0),"")</f>
        <v/>
      </c>
      <c r="F72" s="32" t="str">
        <f ca="1">IFERROR(IF(AND(MOD(MONTH(F$1)+12-MONTH('Periodische Zahlungen'!$I68),'Periodische Zahlungen'!$H68)=0,F$1&gt;='Periodische Zahlungen'!$I68,F$1&lt;='Periodische Zahlungen'!$F68),'Periodische Zahlungen'!$D68,0),"")</f>
        <v/>
      </c>
      <c r="G72" s="32" t="str">
        <f ca="1">IFERROR(IF(AND(MOD(MONTH(G$1)+12-MONTH('Periodische Zahlungen'!$I68),'Periodische Zahlungen'!$H68)=0,G$1&gt;='Periodische Zahlungen'!$I68,G$1&lt;='Periodische Zahlungen'!$F68),'Periodische Zahlungen'!$D68,0),"")</f>
        <v/>
      </c>
      <c r="H72" s="32" t="str">
        <f ca="1">IFERROR(IF(AND(MOD(MONTH(H$1)+12-MONTH('Periodische Zahlungen'!$I68),'Periodische Zahlungen'!$H68)=0,H$1&gt;='Periodische Zahlungen'!$I68,H$1&lt;='Periodische Zahlungen'!$F68),'Periodische Zahlungen'!$D68,0),"")</f>
        <v/>
      </c>
      <c r="I72" s="32" t="str">
        <f ca="1">IFERROR(IF(AND(MOD(MONTH(I$1)+12-MONTH('Periodische Zahlungen'!$I68),'Periodische Zahlungen'!$H68)=0,I$1&gt;='Periodische Zahlungen'!$I68,I$1&lt;='Periodische Zahlungen'!$F68),'Periodische Zahlungen'!$D68,0),"")</f>
        <v/>
      </c>
      <c r="J72" s="32" t="str">
        <f ca="1">IFERROR(IF(AND(MOD(MONTH(J$1)+12-MONTH('Periodische Zahlungen'!$I68),'Periodische Zahlungen'!$H68)=0,J$1&gt;='Periodische Zahlungen'!$I68,J$1&lt;='Periodische Zahlungen'!$F68),'Periodische Zahlungen'!$D68,0),"")</f>
        <v/>
      </c>
      <c r="K72" s="32" t="str">
        <f ca="1">IFERROR(IF(AND(MOD(MONTH(K$1)+12-MONTH('Periodische Zahlungen'!$I68),'Periodische Zahlungen'!$H68)=0,K$1&gt;='Periodische Zahlungen'!$I68,K$1&lt;='Periodische Zahlungen'!$F68),'Periodische Zahlungen'!$D68,0),"")</f>
        <v/>
      </c>
      <c r="L72" s="32" t="str">
        <f ca="1">IFERROR(IF(AND(MOD(MONTH(L$1)+12-MONTH('Periodische Zahlungen'!$I68),'Periodische Zahlungen'!$H68)=0,L$1&gt;='Periodische Zahlungen'!$I68,L$1&lt;='Periodische Zahlungen'!$F68),'Periodische Zahlungen'!$D68,0),"")</f>
        <v/>
      </c>
      <c r="M72" s="32" t="str">
        <f ca="1">IFERROR(IF(AND(MOD(MONTH(M$1)+12-MONTH('Periodische Zahlungen'!$I68),'Periodische Zahlungen'!$H68)=0,M$1&gt;='Periodische Zahlungen'!$I68,M$1&lt;='Periodische Zahlungen'!$F68),'Periodische Zahlungen'!$D68,0),"")</f>
        <v/>
      </c>
      <c r="N72" s="32" t="str">
        <f ca="1">IFERROR(IF(AND(MOD(MONTH(N$1)+12-MONTH('Periodische Zahlungen'!$I68),'Periodische Zahlungen'!$H68)=0,N$1&gt;='Periodische Zahlungen'!$I68,N$1&lt;='Periodische Zahlungen'!$F68),'Periodische Zahlungen'!$D68,0),"")</f>
        <v/>
      </c>
      <c r="O72" s="32" t="str">
        <f ca="1">IFERROR(IF(AND(MOD(MONTH(O$1)+12-MONTH('Periodische Zahlungen'!$I68),'Periodische Zahlungen'!$H68)=0,O$1&gt;='Periodische Zahlungen'!$I68,O$1&lt;='Periodische Zahlungen'!$F68),'Periodische Zahlungen'!$D68,0),"")</f>
        <v/>
      </c>
      <c r="P72" s="32" t="str">
        <f ca="1">IFERROR(IF(AND(MOD(MONTH(P$1)+12-MONTH('Periodische Zahlungen'!$I68),'Periodische Zahlungen'!$H68)=0,P$1&gt;='Periodische Zahlungen'!$I68,P$1&lt;='Periodische Zahlungen'!$F68),'Periodische Zahlungen'!$D68,0),"")</f>
        <v/>
      </c>
      <c r="Q72" s="32" t="str">
        <f ca="1">IFERROR(IF(AND(MOD(MONTH(Q$1)+12-MONTH('Periodische Zahlungen'!$I68),'Periodische Zahlungen'!$H68)=0,Q$1&gt;='Periodische Zahlungen'!$I68,Q$1&lt;='Periodische Zahlungen'!$F68),'Periodische Zahlungen'!$D68,0),"")</f>
        <v/>
      </c>
      <c r="R72" s="32" t="str">
        <f ca="1">IFERROR(IF(AND(MOD(MONTH(R$1)+12-MONTH('Periodische Zahlungen'!$I68),'Periodische Zahlungen'!$H68)=0,R$1&gt;='Periodische Zahlungen'!$I68,R$1&lt;='Periodische Zahlungen'!$F68),'Periodische Zahlungen'!$D68,0),"")</f>
        <v/>
      </c>
      <c r="S72" s="32" t="str">
        <f ca="1">IFERROR(IF(AND(MOD(MONTH(S$1)+12-MONTH('Periodische Zahlungen'!$I68),'Periodische Zahlungen'!$H68)=0,S$1&gt;='Periodische Zahlungen'!$I68,S$1&lt;='Periodische Zahlungen'!$F68),'Periodische Zahlungen'!$D68,0),"")</f>
        <v/>
      </c>
      <c r="T72" s="32" t="str">
        <f ca="1">IFERROR(IF(AND(MOD(MONTH(T$1)+12-MONTH('Periodische Zahlungen'!$I68),'Periodische Zahlungen'!$H68)=0,T$1&gt;='Periodische Zahlungen'!$I68,T$1&lt;='Periodische Zahlungen'!$F68),'Periodische Zahlungen'!$D68,0),"")</f>
        <v/>
      </c>
      <c r="U72" s="32" t="str">
        <f ca="1">IFERROR(IF(AND(MOD(MONTH(U$1)+12-MONTH('Periodische Zahlungen'!$I68),'Periodische Zahlungen'!$H68)=0,U$1&gt;='Periodische Zahlungen'!$I68,U$1&lt;='Periodische Zahlungen'!$F68),'Periodische Zahlungen'!$D68,0),"")</f>
        <v/>
      </c>
      <c r="V72" s="32" t="str">
        <f ca="1">IFERROR(IF(AND(MOD(MONTH(V$1)+12-MONTH('Periodische Zahlungen'!$I68),'Periodische Zahlungen'!$H68)=0,V$1&gt;='Periodische Zahlungen'!$I68,V$1&lt;='Periodische Zahlungen'!$F68),'Periodische Zahlungen'!$D68,0),"")</f>
        <v/>
      </c>
      <c r="W72" s="32" t="str">
        <f ca="1">IFERROR(IF(AND(MOD(MONTH(W$1)+12-MONTH('Periodische Zahlungen'!$I68),'Periodische Zahlungen'!$H68)=0,W$1&gt;='Periodische Zahlungen'!$I68,W$1&lt;='Periodische Zahlungen'!$F68),'Periodische Zahlungen'!$D68,0),"")</f>
        <v/>
      </c>
      <c r="X72" s="32" t="str">
        <f ca="1">IFERROR(IF(AND(MOD(MONTH(X$1)+12-MONTH('Periodische Zahlungen'!$I68),'Periodische Zahlungen'!$H68)=0,X$1&gt;='Periodische Zahlungen'!$I68,X$1&lt;='Periodische Zahlungen'!$F68),'Periodische Zahlungen'!$D68,0),"")</f>
        <v/>
      </c>
      <c r="Y72" s="32" t="str">
        <f ca="1">IFERROR(IF(AND(MOD(MONTH(Y$1)+12-MONTH('Periodische Zahlungen'!$I68),'Periodische Zahlungen'!$H68)=0,Y$1&gt;='Periodische Zahlungen'!$I68,Y$1&lt;='Periodische Zahlungen'!$F68),'Periodische Zahlungen'!$D68,0),"")</f>
        <v/>
      </c>
      <c r="Z72" s="27">
        <f t="shared" ca="1" si="11"/>
        <v>0</v>
      </c>
      <c r="AA72" s="27">
        <f t="shared" ca="1" si="12"/>
        <v>0</v>
      </c>
    </row>
    <row r="73" spans="1:27">
      <c r="A73" s="31" t="str">
        <f>IF('Periodische Zahlungen'!A69&lt;&gt;"",'Periodische Zahlungen'!A69&amp;" ("&amp;'Periodische Zahlungen'!C69&amp;" "&amp;TEXT('Periodische Zahlungen'!D69,"0.00")&amp;" ab "&amp;TEXT('Periodische Zahlungen'!E69,"MMM/JJJJ")&amp;")","")</f>
        <v/>
      </c>
      <c r="B73" s="32" t="str">
        <f ca="1">IFERROR(IF(AND(MOD(MONTH(B$1)+12-MONTH('Periodische Zahlungen'!$I69),'Periodische Zahlungen'!$H69)=0,B$1&gt;='Periodische Zahlungen'!$I69,B$1&lt;='Periodische Zahlungen'!$F69),'Periodische Zahlungen'!$D69,0),"")</f>
        <v/>
      </c>
      <c r="C73" s="32" t="str">
        <f ca="1">IFERROR(IF(AND(MOD(MONTH(C$1)+12-MONTH('Periodische Zahlungen'!$I69),'Periodische Zahlungen'!$H69)=0,C$1&gt;='Periodische Zahlungen'!$I69,C$1&lt;='Periodische Zahlungen'!$F69),'Periodische Zahlungen'!$D69,0),"")</f>
        <v/>
      </c>
      <c r="D73" s="32" t="str">
        <f ca="1">IFERROR(IF(AND(MOD(MONTH(D$1)+12-MONTH('Periodische Zahlungen'!$I69),'Periodische Zahlungen'!$H69)=0,D$1&gt;='Periodische Zahlungen'!$I69,D$1&lt;='Periodische Zahlungen'!$F69),'Periodische Zahlungen'!$D69,0),"")</f>
        <v/>
      </c>
      <c r="E73" s="32" t="str">
        <f ca="1">IFERROR(IF(AND(MOD(MONTH(E$1)+12-MONTH('Periodische Zahlungen'!$I69),'Periodische Zahlungen'!$H69)=0,E$1&gt;='Periodische Zahlungen'!$I69,E$1&lt;='Periodische Zahlungen'!$F69),'Periodische Zahlungen'!$D69,0),"")</f>
        <v/>
      </c>
      <c r="F73" s="32" t="str">
        <f ca="1">IFERROR(IF(AND(MOD(MONTH(F$1)+12-MONTH('Periodische Zahlungen'!$I69),'Periodische Zahlungen'!$H69)=0,F$1&gt;='Periodische Zahlungen'!$I69,F$1&lt;='Periodische Zahlungen'!$F69),'Periodische Zahlungen'!$D69,0),"")</f>
        <v/>
      </c>
      <c r="G73" s="32" t="str">
        <f ca="1">IFERROR(IF(AND(MOD(MONTH(G$1)+12-MONTH('Periodische Zahlungen'!$I69),'Periodische Zahlungen'!$H69)=0,G$1&gt;='Periodische Zahlungen'!$I69,G$1&lt;='Periodische Zahlungen'!$F69),'Periodische Zahlungen'!$D69,0),"")</f>
        <v/>
      </c>
      <c r="H73" s="32" t="str">
        <f ca="1">IFERROR(IF(AND(MOD(MONTH(H$1)+12-MONTH('Periodische Zahlungen'!$I69),'Periodische Zahlungen'!$H69)=0,H$1&gt;='Periodische Zahlungen'!$I69,H$1&lt;='Periodische Zahlungen'!$F69),'Periodische Zahlungen'!$D69,0),"")</f>
        <v/>
      </c>
      <c r="I73" s="32" t="str">
        <f ca="1">IFERROR(IF(AND(MOD(MONTH(I$1)+12-MONTH('Periodische Zahlungen'!$I69),'Periodische Zahlungen'!$H69)=0,I$1&gt;='Periodische Zahlungen'!$I69,I$1&lt;='Periodische Zahlungen'!$F69),'Periodische Zahlungen'!$D69,0),"")</f>
        <v/>
      </c>
      <c r="J73" s="32" t="str">
        <f ca="1">IFERROR(IF(AND(MOD(MONTH(J$1)+12-MONTH('Periodische Zahlungen'!$I69),'Periodische Zahlungen'!$H69)=0,J$1&gt;='Periodische Zahlungen'!$I69,J$1&lt;='Periodische Zahlungen'!$F69),'Periodische Zahlungen'!$D69,0),"")</f>
        <v/>
      </c>
      <c r="K73" s="32" t="str">
        <f ca="1">IFERROR(IF(AND(MOD(MONTH(K$1)+12-MONTH('Periodische Zahlungen'!$I69),'Periodische Zahlungen'!$H69)=0,K$1&gt;='Periodische Zahlungen'!$I69,K$1&lt;='Periodische Zahlungen'!$F69),'Periodische Zahlungen'!$D69,0),"")</f>
        <v/>
      </c>
      <c r="L73" s="32" t="str">
        <f ca="1">IFERROR(IF(AND(MOD(MONTH(L$1)+12-MONTH('Periodische Zahlungen'!$I69),'Periodische Zahlungen'!$H69)=0,L$1&gt;='Periodische Zahlungen'!$I69,L$1&lt;='Periodische Zahlungen'!$F69),'Periodische Zahlungen'!$D69,0),"")</f>
        <v/>
      </c>
      <c r="M73" s="32" t="str">
        <f ca="1">IFERROR(IF(AND(MOD(MONTH(M$1)+12-MONTH('Periodische Zahlungen'!$I69),'Periodische Zahlungen'!$H69)=0,M$1&gt;='Periodische Zahlungen'!$I69,M$1&lt;='Periodische Zahlungen'!$F69),'Periodische Zahlungen'!$D69,0),"")</f>
        <v/>
      </c>
      <c r="N73" s="32" t="str">
        <f ca="1">IFERROR(IF(AND(MOD(MONTH(N$1)+12-MONTH('Periodische Zahlungen'!$I69),'Periodische Zahlungen'!$H69)=0,N$1&gt;='Periodische Zahlungen'!$I69,N$1&lt;='Periodische Zahlungen'!$F69),'Periodische Zahlungen'!$D69,0),"")</f>
        <v/>
      </c>
      <c r="O73" s="32" t="str">
        <f ca="1">IFERROR(IF(AND(MOD(MONTH(O$1)+12-MONTH('Periodische Zahlungen'!$I69),'Periodische Zahlungen'!$H69)=0,O$1&gt;='Periodische Zahlungen'!$I69,O$1&lt;='Periodische Zahlungen'!$F69),'Periodische Zahlungen'!$D69,0),"")</f>
        <v/>
      </c>
      <c r="P73" s="32" t="str">
        <f ca="1">IFERROR(IF(AND(MOD(MONTH(P$1)+12-MONTH('Periodische Zahlungen'!$I69),'Periodische Zahlungen'!$H69)=0,P$1&gt;='Periodische Zahlungen'!$I69,P$1&lt;='Periodische Zahlungen'!$F69),'Periodische Zahlungen'!$D69,0),"")</f>
        <v/>
      </c>
      <c r="Q73" s="32" t="str">
        <f ca="1">IFERROR(IF(AND(MOD(MONTH(Q$1)+12-MONTH('Periodische Zahlungen'!$I69),'Periodische Zahlungen'!$H69)=0,Q$1&gt;='Periodische Zahlungen'!$I69,Q$1&lt;='Periodische Zahlungen'!$F69),'Periodische Zahlungen'!$D69,0),"")</f>
        <v/>
      </c>
      <c r="R73" s="32" t="str">
        <f ca="1">IFERROR(IF(AND(MOD(MONTH(R$1)+12-MONTH('Periodische Zahlungen'!$I69),'Periodische Zahlungen'!$H69)=0,R$1&gt;='Periodische Zahlungen'!$I69,R$1&lt;='Periodische Zahlungen'!$F69),'Periodische Zahlungen'!$D69,0),"")</f>
        <v/>
      </c>
      <c r="S73" s="32" t="str">
        <f ca="1">IFERROR(IF(AND(MOD(MONTH(S$1)+12-MONTH('Periodische Zahlungen'!$I69),'Periodische Zahlungen'!$H69)=0,S$1&gt;='Periodische Zahlungen'!$I69,S$1&lt;='Periodische Zahlungen'!$F69),'Periodische Zahlungen'!$D69,0),"")</f>
        <v/>
      </c>
      <c r="T73" s="32" t="str">
        <f ca="1">IFERROR(IF(AND(MOD(MONTH(T$1)+12-MONTH('Periodische Zahlungen'!$I69),'Periodische Zahlungen'!$H69)=0,T$1&gt;='Periodische Zahlungen'!$I69,T$1&lt;='Periodische Zahlungen'!$F69),'Periodische Zahlungen'!$D69,0),"")</f>
        <v/>
      </c>
      <c r="U73" s="32" t="str">
        <f ca="1">IFERROR(IF(AND(MOD(MONTH(U$1)+12-MONTH('Periodische Zahlungen'!$I69),'Periodische Zahlungen'!$H69)=0,U$1&gt;='Periodische Zahlungen'!$I69,U$1&lt;='Periodische Zahlungen'!$F69),'Periodische Zahlungen'!$D69,0),"")</f>
        <v/>
      </c>
      <c r="V73" s="32" t="str">
        <f ca="1">IFERROR(IF(AND(MOD(MONTH(V$1)+12-MONTH('Periodische Zahlungen'!$I69),'Periodische Zahlungen'!$H69)=0,V$1&gt;='Periodische Zahlungen'!$I69,V$1&lt;='Periodische Zahlungen'!$F69),'Periodische Zahlungen'!$D69,0),"")</f>
        <v/>
      </c>
      <c r="W73" s="32" t="str">
        <f ca="1">IFERROR(IF(AND(MOD(MONTH(W$1)+12-MONTH('Periodische Zahlungen'!$I69),'Periodische Zahlungen'!$H69)=0,W$1&gt;='Periodische Zahlungen'!$I69,W$1&lt;='Periodische Zahlungen'!$F69),'Periodische Zahlungen'!$D69,0),"")</f>
        <v/>
      </c>
      <c r="X73" s="32" t="str">
        <f ca="1">IFERROR(IF(AND(MOD(MONTH(X$1)+12-MONTH('Periodische Zahlungen'!$I69),'Periodische Zahlungen'!$H69)=0,X$1&gt;='Periodische Zahlungen'!$I69,X$1&lt;='Periodische Zahlungen'!$F69),'Periodische Zahlungen'!$D69,0),"")</f>
        <v/>
      </c>
      <c r="Y73" s="32" t="str">
        <f ca="1">IFERROR(IF(AND(MOD(MONTH(Y$1)+12-MONTH('Periodische Zahlungen'!$I69),'Periodische Zahlungen'!$H69)=0,Y$1&gt;='Periodische Zahlungen'!$I69,Y$1&lt;='Periodische Zahlungen'!$F69),'Periodische Zahlungen'!$D69,0),"")</f>
        <v/>
      </c>
      <c r="Z73" s="27">
        <f t="shared" ca="1" si="11"/>
        <v>0</v>
      </c>
      <c r="AA73" s="27">
        <f t="shared" ca="1" si="12"/>
        <v>0</v>
      </c>
    </row>
    <row r="74" spans="1:27">
      <c r="A74" s="31" t="str">
        <f>IF('Periodische Zahlungen'!A70&lt;&gt;"",'Periodische Zahlungen'!A70&amp;" ("&amp;'Periodische Zahlungen'!C70&amp;" "&amp;TEXT('Periodische Zahlungen'!D70,"0.00")&amp;" ab "&amp;TEXT('Periodische Zahlungen'!E70,"MMM/JJJJ")&amp;")","")</f>
        <v/>
      </c>
      <c r="B74" s="32" t="str">
        <f ca="1">IFERROR(IF(AND(MOD(MONTH(B$1)+12-MONTH('Periodische Zahlungen'!$I70),'Periodische Zahlungen'!$H70)=0,B$1&gt;='Periodische Zahlungen'!$I70,B$1&lt;='Periodische Zahlungen'!$F70),'Periodische Zahlungen'!$D70,0),"")</f>
        <v/>
      </c>
      <c r="C74" s="32" t="str">
        <f ca="1">IFERROR(IF(AND(MOD(MONTH(C$1)+12-MONTH('Periodische Zahlungen'!$I70),'Periodische Zahlungen'!$H70)=0,C$1&gt;='Periodische Zahlungen'!$I70,C$1&lt;='Periodische Zahlungen'!$F70),'Periodische Zahlungen'!$D70,0),"")</f>
        <v/>
      </c>
      <c r="D74" s="32" t="str">
        <f ca="1">IFERROR(IF(AND(MOD(MONTH(D$1)+12-MONTH('Periodische Zahlungen'!$I70),'Periodische Zahlungen'!$H70)=0,D$1&gt;='Periodische Zahlungen'!$I70,D$1&lt;='Periodische Zahlungen'!$F70),'Periodische Zahlungen'!$D70,0),"")</f>
        <v/>
      </c>
      <c r="E74" s="32" t="str">
        <f ca="1">IFERROR(IF(AND(MOD(MONTH(E$1)+12-MONTH('Periodische Zahlungen'!$I70),'Periodische Zahlungen'!$H70)=0,E$1&gt;='Periodische Zahlungen'!$I70,E$1&lt;='Periodische Zahlungen'!$F70),'Periodische Zahlungen'!$D70,0),"")</f>
        <v/>
      </c>
      <c r="F74" s="32" t="str">
        <f ca="1">IFERROR(IF(AND(MOD(MONTH(F$1)+12-MONTH('Periodische Zahlungen'!$I70),'Periodische Zahlungen'!$H70)=0,F$1&gt;='Periodische Zahlungen'!$I70,F$1&lt;='Periodische Zahlungen'!$F70),'Periodische Zahlungen'!$D70,0),"")</f>
        <v/>
      </c>
      <c r="G74" s="32" t="str">
        <f ca="1">IFERROR(IF(AND(MOD(MONTH(G$1)+12-MONTH('Periodische Zahlungen'!$I70),'Periodische Zahlungen'!$H70)=0,G$1&gt;='Periodische Zahlungen'!$I70,G$1&lt;='Periodische Zahlungen'!$F70),'Periodische Zahlungen'!$D70,0),"")</f>
        <v/>
      </c>
      <c r="H74" s="32" t="str">
        <f ca="1">IFERROR(IF(AND(MOD(MONTH(H$1)+12-MONTH('Periodische Zahlungen'!$I70),'Periodische Zahlungen'!$H70)=0,H$1&gt;='Periodische Zahlungen'!$I70,H$1&lt;='Periodische Zahlungen'!$F70),'Periodische Zahlungen'!$D70,0),"")</f>
        <v/>
      </c>
      <c r="I74" s="32" t="str">
        <f ca="1">IFERROR(IF(AND(MOD(MONTH(I$1)+12-MONTH('Periodische Zahlungen'!$I70),'Periodische Zahlungen'!$H70)=0,I$1&gt;='Periodische Zahlungen'!$I70,I$1&lt;='Periodische Zahlungen'!$F70),'Periodische Zahlungen'!$D70,0),"")</f>
        <v/>
      </c>
      <c r="J74" s="32" t="str">
        <f ca="1">IFERROR(IF(AND(MOD(MONTH(J$1)+12-MONTH('Periodische Zahlungen'!$I70),'Periodische Zahlungen'!$H70)=0,J$1&gt;='Periodische Zahlungen'!$I70,J$1&lt;='Periodische Zahlungen'!$F70),'Periodische Zahlungen'!$D70,0),"")</f>
        <v/>
      </c>
      <c r="K74" s="32" t="str">
        <f ca="1">IFERROR(IF(AND(MOD(MONTH(K$1)+12-MONTH('Periodische Zahlungen'!$I70),'Periodische Zahlungen'!$H70)=0,K$1&gt;='Periodische Zahlungen'!$I70,K$1&lt;='Periodische Zahlungen'!$F70),'Periodische Zahlungen'!$D70,0),"")</f>
        <v/>
      </c>
      <c r="L74" s="32" t="str">
        <f ca="1">IFERROR(IF(AND(MOD(MONTH(L$1)+12-MONTH('Periodische Zahlungen'!$I70),'Periodische Zahlungen'!$H70)=0,L$1&gt;='Periodische Zahlungen'!$I70,L$1&lt;='Periodische Zahlungen'!$F70),'Periodische Zahlungen'!$D70,0),"")</f>
        <v/>
      </c>
      <c r="M74" s="32" t="str">
        <f ca="1">IFERROR(IF(AND(MOD(MONTH(M$1)+12-MONTH('Periodische Zahlungen'!$I70),'Periodische Zahlungen'!$H70)=0,M$1&gt;='Periodische Zahlungen'!$I70,M$1&lt;='Periodische Zahlungen'!$F70),'Periodische Zahlungen'!$D70,0),"")</f>
        <v/>
      </c>
      <c r="N74" s="32" t="str">
        <f ca="1">IFERROR(IF(AND(MOD(MONTH(N$1)+12-MONTH('Periodische Zahlungen'!$I70),'Periodische Zahlungen'!$H70)=0,N$1&gt;='Periodische Zahlungen'!$I70,N$1&lt;='Periodische Zahlungen'!$F70),'Periodische Zahlungen'!$D70,0),"")</f>
        <v/>
      </c>
      <c r="O74" s="32" t="str">
        <f ca="1">IFERROR(IF(AND(MOD(MONTH(O$1)+12-MONTH('Periodische Zahlungen'!$I70),'Periodische Zahlungen'!$H70)=0,O$1&gt;='Periodische Zahlungen'!$I70,O$1&lt;='Periodische Zahlungen'!$F70),'Periodische Zahlungen'!$D70,0),"")</f>
        <v/>
      </c>
      <c r="P74" s="32" t="str">
        <f ca="1">IFERROR(IF(AND(MOD(MONTH(P$1)+12-MONTH('Periodische Zahlungen'!$I70),'Periodische Zahlungen'!$H70)=0,P$1&gt;='Periodische Zahlungen'!$I70,P$1&lt;='Periodische Zahlungen'!$F70),'Periodische Zahlungen'!$D70,0),"")</f>
        <v/>
      </c>
      <c r="Q74" s="32" t="str">
        <f ca="1">IFERROR(IF(AND(MOD(MONTH(Q$1)+12-MONTH('Periodische Zahlungen'!$I70),'Periodische Zahlungen'!$H70)=0,Q$1&gt;='Periodische Zahlungen'!$I70,Q$1&lt;='Periodische Zahlungen'!$F70),'Periodische Zahlungen'!$D70,0),"")</f>
        <v/>
      </c>
      <c r="R74" s="32" t="str">
        <f ca="1">IFERROR(IF(AND(MOD(MONTH(R$1)+12-MONTH('Periodische Zahlungen'!$I70),'Periodische Zahlungen'!$H70)=0,R$1&gt;='Periodische Zahlungen'!$I70,R$1&lt;='Periodische Zahlungen'!$F70),'Periodische Zahlungen'!$D70,0),"")</f>
        <v/>
      </c>
      <c r="S74" s="32" t="str">
        <f ca="1">IFERROR(IF(AND(MOD(MONTH(S$1)+12-MONTH('Periodische Zahlungen'!$I70),'Periodische Zahlungen'!$H70)=0,S$1&gt;='Periodische Zahlungen'!$I70,S$1&lt;='Periodische Zahlungen'!$F70),'Periodische Zahlungen'!$D70,0),"")</f>
        <v/>
      </c>
      <c r="T74" s="32" t="str">
        <f ca="1">IFERROR(IF(AND(MOD(MONTH(T$1)+12-MONTH('Periodische Zahlungen'!$I70),'Periodische Zahlungen'!$H70)=0,T$1&gt;='Periodische Zahlungen'!$I70,T$1&lt;='Periodische Zahlungen'!$F70),'Periodische Zahlungen'!$D70,0),"")</f>
        <v/>
      </c>
      <c r="U74" s="32" t="str">
        <f ca="1">IFERROR(IF(AND(MOD(MONTH(U$1)+12-MONTH('Periodische Zahlungen'!$I70),'Periodische Zahlungen'!$H70)=0,U$1&gt;='Periodische Zahlungen'!$I70,U$1&lt;='Periodische Zahlungen'!$F70),'Periodische Zahlungen'!$D70,0),"")</f>
        <v/>
      </c>
      <c r="V74" s="32" t="str">
        <f ca="1">IFERROR(IF(AND(MOD(MONTH(V$1)+12-MONTH('Periodische Zahlungen'!$I70),'Periodische Zahlungen'!$H70)=0,V$1&gt;='Periodische Zahlungen'!$I70,V$1&lt;='Periodische Zahlungen'!$F70),'Periodische Zahlungen'!$D70,0),"")</f>
        <v/>
      </c>
      <c r="W74" s="32" t="str">
        <f ca="1">IFERROR(IF(AND(MOD(MONTH(W$1)+12-MONTH('Periodische Zahlungen'!$I70),'Periodische Zahlungen'!$H70)=0,W$1&gt;='Periodische Zahlungen'!$I70,W$1&lt;='Periodische Zahlungen'!$F70),'Periodische Zahlungen'!$D70,0),"")</f>
        <v/>
      </c>
      <c r="X74" s="32" t="str">
        <f ca="1">IFERROR(IF(AND(MOD(MONTH(X$1)+12-MONTH('Periodische Zahlungen'!$I70),'Periodische Zahlungen'!$H70)=0,X$1&gt;='Periodische Zahlungen'!$I70,X$1&lt;='Periodische Zahlungen'!$F70),'Periodische Zahlungen'!$D70,0),"")</f>
        <v/>
      </c>
      <c r="Y74" s="32" t="str">
        <f ca="1">IFERROR(IF(AND(MOD(MONTH(Y$1)+12-MONTH('Periodische Zahlungen'!$I70),'Periodische Zahlungen'!$H70)=0,Y$1&gt;='Periodische Zahlungen'!$I70,Y$1&lt;='Periodische Zahlungen'!$F70),'Periodische Zahlungen'!$D70,0),"")</f>
        <v/>
      </c>
      <c r="Z74" s="27">
        <f t="shared" ca="1" si="11"/>
        <v>0</v>
      </c>
      <c r="AA74" s="27">
        <f t="shared" ca="1" si="12"/>
        <v>0</v>
      </c>
    </row>
    <row r="75" spans="1:27">
      <c r="A75" s="31" t="str">
        <f>IF('Periodische Zahlungen'!A71&lt;&gt;"",'Periodische Zahlungen'!A71&amp;" ("&amp;'Periodische Zahlungen'!C71&amp;" "&amp;TEXT('Periodische Zahlungen'!D71,"0.00")&amp;" ab "&amp;TEXT('Periodische Zahlungen'!E71,"MMM/JJJJ")&amp;")","")</f>
        <v/>
      </c>
      <c r="B75" s="32" t="str">
        <f ca="1">IFERROR(IF(AND(MOD(MONTH(B$1)+12-MONTH('Periodische Zahlungen'!$I71),'Periodische Zahlungen'!$H71)=0,B$1&gt;='Periodische Zahlungen'!$I71,B$1&lt;='Periodische Zahlungen'!$F71),'Periodische Zahlungen'!$D71,0),"")</f>
        <v/>
      </c>
      <c r="C75" s="32" t="str">
        <f ca="1">IFERROR(IF(AND(MOD(MONTH(C$1)+12-MONTH('Periodische Zahlungen'!$I71),'Periodische Zahlungen'!$H71)=0,C$1&gt;='Periodische Zahlungen'!$I71,C$1&lt;='Periodische Zahlungen'!$F71),'Periodische Zahlungen'!$D71,0),"")</f>
        <v/>
      </c>
      <c r="D75" s="32" t="str">
        <f ca="1">IFERROR(IF(AND(MOD(MONTH(D$1)+12-MONTH('Periodische Zahlungen'!$I71),'Periodische Zahlungen'!$H71)=0,D$1&gt;='Periodische Zahlungen'!$I71,D$1&lt;='Periodische Zahlungen'!$F71),'Periodische Zahlungen'!$D71,0),"")</f>
        <v/>
      </c>
      <c r="E75" s="32" t="str">
        <f ca="1">IFERROR(IF(AND(MOD(MONTH(E$1)+12-MONTH('Periodische Zahlungen'!$I71),'Periodische Zahlungen'!$H71)=0,E$1&gt;='Periodische Zahlungen'!$I71,E$1&lt;='Periodische Zahlungen'!$F71),'Periodische Zahlungen'!$D71,0),"")</f>
        <v/>
      </c>
      <c r="F75" s="32" t="str">
        <f ca="1">IFERROR(IF(AND(MOD(MONTH(F$1)+12-MONTH('Periodische Zahlungen'!$I71),'Periodische Zahlungen'!$H71)=0,F$1&gt;='Periodische Zahlungen'!$I71,F$1&lt;='Periodische Zahlungen'!$F71),'Periodische Zahlungen'!$D71,0),"")</f>
        <v/>
      </c>
      <c r="G75" s="32" t="str">
        <f ca="1">IFERROR(IF(AND(MOD(MONTH(G$1)+12-MONTH('Periodische Zahlungen'!$I71),'Periodische Zahlungen'!$H71)=0,G$1&gt;='Periodische Zahlungen'!$I71,G$1&lt;='Periodische Zahlungen'!$F71),'Periodische Zahlungen'!$D71,0),"")</f>
        <v/>
      </c>
      <c r="H75" s="32" t="str">
        <f ca="1">IFERROR(IF(AND(MOD(MONTH(H$1)+12-MONTH('Periodische Zahlungen'!$I71),'Periodische Zahlungen'!$H71)=0,H$1&gt;='Periodische Zahlungen'!$I71,H$1&lt;='Periodische Zahlungen'!$F71),'Periodische Zahlungen'!$D71,0),"")</f>
        <v/>
      </c>
      <c r="I75" s="32" t="str">
        <f ca="1">IFERROR(IF(AND(MOD(MONTH(I$1)+12-MONTH('Periodische Zahlungen'!$I71),'Periodische Zahlungen'!$H71)=0,I$1&gt;='Periodische Zahlungen'!$I71,I$1&lt;='Periodische Zahlungen'!$F71),'Periodische Zahlungen'!$D71,0),"")</f>
        <v/>
      </c>
      <c r="J75" s="32" t="str">
        <f ca="1">IFERROR(IF(AND(MOD(MONTH(J$1)+12-MONTH('Periodische Zahlungen'!$I71),'Periodische Zahlungen'!$H71)=0,J$1&gt;='Periodische Zahlungen'!$I71,J$1&lt;='Periodische Zahlungen'!$F71),'Periodische Zahlungen'!$D71,0),"")</f>
        <v/>
      </c>
      <c r="K75" s="32" t="str">
        <f ca="1">IFERROR(IF(AND(MOD(MONTH(K$1)+12-MONTH('Periodische Zahlungen'!$I71),'Periodische Zahlungen'!$H71)=0,K$1&gt;='Periodische Zahlungen'!$I71,K$1&lt;='Periodische Zahlungen'!$F71),'Periodische Zahlungen'!$D71,0),"")</f>
        <v/>
      </c>
      <c r="L75" s="32" t="str">
        <f ca="1">IFERROR(IF(AND(MOD(MONTH(L$1)+12-MONTH('Periodische Zahlungen'!$I71),'Periodische Zahlungen'!$H71)=0,L$1&gt;='Periodische Zahlungen'!$I71,L$1&lt;='Periodische Zahlungen'!$F71),'Periodische Zahlungen'!$D71,0),"")</f>
        <v/>
      </c>
      <c r="M75" s="32" t="str">
        <f ca="1">IFERROR(IF(AND(MOD(MONTH(M$1)+12-MONTH('Periodische Zahlungen'!$I71),'Periodische Zahlungen'!$H71)=0,M$1&gt;='Periodische Zahlungen'!$I71,M$1&lt;='Periodische Zahlungen'!$F71),'Periodische Zahlungen'!$D71,0),"")</f>
        <v/>
      </c>
      <c r="N75" s="32" t="str">
        <f ca="1">IFERROR(IF(AND(MOD(MONTH(N$1)+12-MONTH('Periodische Zahlungen'!$I71),'Periodische Zahlungen'!$H71)=0,N$1&gt;='Periodische Zahlungen'!$I71,N$1&lt;='Periodische Zahlungen'!$F71),'Periodische Zahlungen'!$D71,0),"")</f>
        <v/>
      </c>
      <c r="O75" s="32" t="str">
        <f ca="1">IFERROR(IF(AND(MOD(MONTH(O$1)+12-MONTH('Periodische Zahlungen'!$I71),'Periodische Zahlungen'!$H71)=0,O$1&gt;='Periodische Zahlungen'!$I71,O$1&lt;='Periodische Zahlungen'!$F71),'Periodische Zahlungen'!$D71,0),"")</f>
        <v/>
      </c>
      <c r="P75" s="32" t="str">
        <f ca="1">IFERROR(IF(AND(MOD(MONTH(P$1)+12-MONTH('Periodische Zahlungen'!$I71),'Periodische Zahlungen'!$H71)=0,P$1&gt;='Periodische Zahlungen'!$I71,P$1&lt;='Periodische Zahlungen'!$F71),'Periodische Zahlungen'!$D71,0),"")</f>
        <v/>
      </c>
      <c r="Q75" s="32" t="str">
        <f ca="1">IFERROR(IF(AND(MOD(MONTH(Q$1)+12-MONTH('Periodische Zahlungen'!$I71),'Periodische Zahlungen'!$H71)=0,Q$1&gt;='Periodische Zahlungen'!$I71,Q$1&lt;='Periodische Zahlungen'!$F71),'Periodische Zahlungen'!$D71,0),"")</f>
        <v/>
      </c>
      <c r="R75" s="32" t="str">
        <f ca="1">IFERROR(IF(AND(MOD(MONTH(R$1)+12-MONTH('Periodische Zahlungen'!$I71),'Periodische Zahlungen'!$H71)=0,R$1&gt;='Periodische Zahlungen'!$I71,R$1&lt;='Periodische Zahlungen'!$F71),'Periodische Zahlungen'!$D71,0),"")</f>
        <v/>
      </c>
      <c r="S75" s="32" t="str">
        <f ca="1">IFERROR(IF(AND(MOD(MONTH(S$1)+12-MONTH('Periodische Zahlungen'!$I71),'Periodische Zahlungen'!$H71)=0,S$1&gt;='Periodische Zahlungen'!$I71,S$1&lt;='Periodische Zahlungen'!$F71),'Periodische Zahlungen'!$D71,0),"")</f>
        <v/>
      </c>
      <c r="T75" s="32" t="str">
        <f ca="1">IFERROR(IF(AND(MOD(MONTH(T$1)+12-MONTH('Periodische Zahlungen'!$I71),'Periodische Zahlungen'!$H71)=0,T$1&gt;='Periodische Zahlungen'!$I71,T$1&lt;='Periodische Zahlungen'!$F71),'Periodische Zahlungen'!$D71,0),"")</f>
        <v/>
      </c>
      <c r="U75" s="32" t="str">
        <f ca="1">IFERROR(IF(AND(MOD(MONTH(U$1)+12-MONTH('Periodische Zahlungen'!$I71),'Periodische Zahlungen'!$H71)=0,U$1&gt;='Periodische Zahlungen'!$I71,U$1&lt;='Periodische Zahlungen'!$F71),'Periodische Zahlungen'!$D71,0),"")</f>
        <v/>
      </c>
      <c r="V75" s="32" t="str">
        <f ca="1">IFERROR(IF(AND(MOD(MONTH(V$1)+12-MONTH('Periodische Zahlungen'!$I71),'Periodische Zahlungen'!$H71)=0,V$1&gt;='Periodische Zahlungen'!$I71,V$1&lt;='Periodische Zahlungen'!$F71),'Periodische Zahlungen'!$D71,0),"")</f>
        <v/>
      </c>
      <c r="W75" s="32" t="str">
        <f ca="1">IFERROR(IF(AND(MOD(MONTH(W$1)+12-MONTH('Periodische Zahlungen'!$I71),'Periodische Zahlungen'!$H71)=0,W$1&gt;='Periodische Zahlungen'!$I71,W$1&lt;='Periodische Zahlungen'!$F71),'Periodische Zahlungen'!$D71,0),"")</f>
        <v/>
      </c>
      <c r="X75" s="32" t="str">
        <f ca="1">IFERROR(IF(AND(MOD(MONTH(X$1)+12-MONTH('Periodische Zahlungen'!$I71),'Periodische Zahlungen'!$H71)=0,X$1&gt;='Periodische Zahlungen'!$I71,X$1&lt;='Periodische Zahlungen'!$F71),'Periodische Zahlungen'!$D71,0),"")</f>
        <v/>
      </c>
      <c r="Y75" s="32" t="str">
        <f ca="1">IFERROR(IF(AND(MOD(MONTH(Y$1)+12-MONTH('Periodische Zahlungen'!$I71),'Periodische Zahlungen'!$H71)=0,Y$1&gt;='Periodische Zahlungen'!$I71,Y$1&lt;='Periodische Zahlungen'!$F71),'Periodische Zahlungen'!$D71,0),"")</f>
        <v/>
      </c>
      <c r="Z75" s="27">
        <f t="shared" ca="1" si="11"/>
        <v>0</v>
      </c>
      <c r="AA75" s="27">
        <f t="shared" ca="1" si="12"/>
        <v>0</v>
      </c>
    </row>
    <row r="76" spans="1:27">
      <c r="A76" s="31" t="str">
        <f>IF('Periodische Zahlungen'!A72&lt;&gt;"",'Periodische Zahlungen'!A72&amp;" ("&amp;'Periodische Zahlungen'!C72&amp;" "&amp;TEXT('Periodische Zahlungen'!D72,"0.00")&amp;" ab "&amp;TEXT('Periodische Zahlungen'!E72,"MMM/JJJJ")&amp;")","")</f>
        <v/>
      </c>
      <c r="B76" s="32" t="str">
        <f ca="1">IFERROR(IF(AND(MOD(MONTH(B$1)+12-MONTH('Periodische Zahlungen'!$I72),'Periodische Zahlungen'!$H72)=0,B$1&gt;='Periodische Zahlungen'!$I72,B$1&lt;='Periodische Zahlungen'!$F72),'Periodische Zahlungen'!$D72,0),"")</f>
        <v/>
      </c>
      <c r="C76" s="32" t="str">
        <f ca="1">IFERROR(IF(AND(MOD(MONTH(C$1)+12-MONTH('Periodische Zahlungen'!$I72),'Periodische Zahlungen'!$H72)=0,C$1&gt;='Periodische Zahlungen'!$I72,C$1&lt;='Periodische Zahlungen'!$F72),'Periodische Zahlungen'!$D72,0),"")</f>
        <v/>
      </c>
      <c r="D76" s="32" t="str">
        <f ca="1">IFERROR(IF(AND(MOD(MONTH(D$1)+12-MONTH('Periodische Zahlungen'!$I72),'Periodische Zahlungen'!$H72)=0,D$1&gt;='Periodische Zahlungen'!$I72,D$1&lt;='Periodische Zahlungen'!$F72),'Periodische Zahlungen'!$D72,0),"")</f>
        <v/>
      </c>
      <c r="E76" s="32" t="str">
        <f ca="1">IFERROR(IF(AND(MOD(MONTH(E$1)+12-MONTH('Periodische Zahlungen'!$I72),'Periodische Zahlungen'!$H72)=0,E$1&gt;='Periodische Zahlungen'!$I72,E$1&lt;='Periodische Zahlungen'!$F72),'Periodische Zahlungen'!$D72,0),"")</f>
        <v/>
      </c>
      <c r="F76" s="32" t="str">
        <f ca="1">IFERROR(IF(AND(MOD(MONTH(F$1)+12-MONTH('Periodische Zahlungen'!$I72),'Periodische Zahlungen'!$H72)=0,F$1&gt;='Periodische Zahlungen'!$I72,F$1&lt;='Periodische Zahlungen'!$F72),'Periodische Zahlungen'!$D72,0),"")</f>
        <v/>
      </c>
      <c r="G76" s="32" t="str">
        <f ca="1">IFERROR(IF(AND(MOD(MONTH(G$1)+12-MONTH('Periodische Zahlungen'!$I72),'Periodische Zahlungen'!$H72)=0,G$1&gt;='Periodische Zahlungen'!$I72,G$1&lt;='Periodische Zahlungen'!$F72),'Periodische Zahlungen'!$D72,0),"")</f>
        <v/>
      </c>
      <c r="H76" s="32" t="str">
        <f ca="1">IFERROR(IF(AND(MOD(MONTH(H$1)+12-MONTH('Periodische Zahlungen'!$I72),'Periodische Zahlungen'!$H72)=0,H$1&gt;='Periodische Zahlungen'!$I72,H$1&lt;='Periodische Zahlungen'!$F72),'Periodische Zahlungen'!$D72,0),"")</f>
        <v/>
      </c>
      <c r="I76" s="32" t="str">
        <f ca="1">IFERROR(IF(AND(MOD(MONTH(I$1)+12-MONTH('Periodische Zahlungen'!$I72),'Periodische Zahlungen'!$H72)=0,I$1&gt;='Periodische Zahlungen'!$I72,I$1&lt;='Periodische Zahlungen'!$F72),'Periodische Zahlungen'!$D72,0),"")</f>
        <v/>
      </c>
      <c r="J76" s="32" t="str">
        <f ca="1">IFERROR(IF(AND(MOD(MONTH(J$1)+12-MONTH('Periodische Zahlungen'!$I72),'Periodische Zahlungen'!$H72)=0,J$1&gt;='Periodische Zahlungen'!$I72,J$1&lt;='Periodische Zahlungen'!$F72),'Periodische Zahlungen'!$D72,0),"")</f>
        <v/>
      </c>
      <c r="K76" s="32" t="str">
        <f ca="1">IFERROR(IF(AND(MOD(MONTH(K$1)+12-MONTH('Periodische Zahlungen'!$I72),'Periodische Zahlungen'!$H72)=0,K$1&gt;='Periodische Zahlungen'!$I72,K$1&lt;='Periodische Zahlungen'!$F72),'Periodische Zahlungen'!$D72,0),"")</f>
        <v/>
      </c>
      <c r="L76" s="32" t="str">
        <f ca="1">IFERROR(IF(AND(MOD(MONTH(L$1)+12-MONTH('Periodische Zahlungen'!$I72),'Periodische Zahlungen'!$H72)=0,L$1&gt;='Periodische Zahlungen'!$I72,L$1&lt;='Periodische Zahlungen'!$F72),'Periodische Zahlungen'!$D72,0),"")</f>
        <v/>
      </c>
      <c r="M76" s="32" t="str">
        <f ca="1">IFERROR(IF(AND(MOD(MONTH(M$1)+12-MONTH('Periodische Zahlungen'!$I72),'Periodische Zahlungen'!$H72)=0,M$1&gt;='Periodische Zahlungen'!$I72,M$1&lt;='Periodische Zahlungen'!$F72),'Periodische Zahlungen'!$D72,0),"")</f>
        <v/>
      </c>
      <c r="N76" s="32" t="str">
        <f ca="1">IFERROR(IF(AND(MOD(MONTH(N$1)+12-MONTH('Periodische Zahlungen'!$I72),'Periodische Zahlungen'!$H72)=0,N$1&gt;='Periodische Zahlungen'!$I72,N$1&lt;='Periodische Zahlungen'!$F72),'Periodische Zahlungen'!$D72,0),"")</f>
        <v/>
      </c>
      <c r="O76" s="32" t="str">
        <f ca="1">IFERROR(IF(AND(MOD(MONTH(O$1)+12-MONTH('Periodische Zahlungen'!$I72),'Periodische Zahlungen'!$H72)=0,O$1&gt;='Periodische Zahlungen'!$I72,O$1&lt;='Periodische Zahlungen'!$F72),'Periodische Zahlungen'!$D72,0),"")</f>
        <v/>
      </c>
      <c r="P76" s="32" t="str">
        <f ca="1">IFERROR(IF(AND(MOD(MONTH(P$1)+12-MONTH('Periodische Zahlungen'!$I72),'Periodische Zahlungen'!$H72)=0,P$1&gt;='Periodische Zahlungen'!$I72,P$1&lt;='Periodische Zahlungen'!$F72),'Periodische Zahlungen'!$D72,0),"")</f>
        <v/>
      </c>
      <c r="Q76" s="32" t="str">
        <f ca="1">IFERROR(IF(AND(MOD(MONTH(Q$1)+12-MONTH('Periodische Zahlungen'!$I72),'Periodische Zahlungen'!$H72)=0,Q$1&gt;='Periodische Zahlungen'!$I72,Q$1&lt;='Periodische Zahlungen'!$F72),'Periodische Zahlungen'!$D72,0),"")</f>
        <v/>
      </c>
      <c r="R76" s="32" t="str">
        <f ca="1">IFERROR(IF(AND(MOD(MONTH(R$1)+12-MONTH('Periodische Zahlungen'!$I72),'Periodische Zahlungen'!$H72)=0,R$1&gt;='Periodische Zahlungen'!$I72,R$1&lt;='Periodische Zahlungen'!$F72),'Periodische Zahlungen'!$D72,0),"")</f>
        <v/>
      </c>
      <c r="S76" s="32" t="str">
        <f ca="1">IFERROR(IF(AND(MOD(MONTH(S$1)+12-MONTH('Periodische Zahlungen'!$I72),'Periodische Zahlungen'!$H72)=0,S$1&gt;='Periodische Zahlungen'!$I72,S$1&lt;='Periodische Zahlungen'!$F72),'Periodische Zahlungen'!$D72,0),"")</f>
        <v/>
      </c>
      <c r="T76" s="32" t="str">
        <f ca="1">IFERROR(IF(AND(MOD(MONTH(T$1)+12-MONTH('Periodische Zahlungen'!$I72),'Periodische Zahlungen'!$H72)=0,T$1&gt;='Periodische Zahlungen'!$I72,T$1&lt;='Periodische Zahlungen'!$F72),'Periodische Zahlungen'!$D72,0),"")</f>
        <v/>
      </c>
      <c r="U76" s="32" t="str">
        <f ca="1">IFERROR(IF(AND(MOD(MONTH(U$1)+12-MONTH('Periodische Zahlungen'!$I72),'Periodische Zahlungen'!$H72)=0,U$1&gt;='Periodische Zahlungen'!$I72,U$1&lt;='Periodische Zahlungen'!$F72),'Periodische Zahlungen'!$D72,0),"")</f>
        <v/>
      </c>
      <c r="V76" s="32" t="str">
        <f ca="1">IFERROR(IF(AND(MOD(MONTH(V$1)+12-MONTH('Periodische Zahlungen'!$I72),'Periodische Zahlungen'!$H72)=0,V$1&gt;='Periodische Zahlungen'!$I72,V$1&lt;='Periodische Zahlungen'!$F72),'Periodische Zahlungen'!$D72,0),"")</f>
        <v/>
      </c>
      <c r="W76" s="32" t="str">
        <f ca="1">IFERROR(IF(AND(MOD(MONTH(W$1)+12-MONTH('Periodische Zahlungen'!$I72),'Periodische Zahlungen'!$H72)=0,W$1&gt;='Periodische Zahlungen'!$I72,W$1&lt;='Periodische Zahlungen'!$F72),'Periodische Zahlungen'!$D72,0),"")</f>
        <v/>
      </c>
      <c r="X76" s="32" t="str">
        <f ca="1">IFERROR(IF(AND(MOD(MONTH(X$1)+12-MONTH('Periodische Zahlungen'!$I72),'Periodische Zahlungen'!$H72)=0,X$1&gt;='Periodische Zahlungen'!$I72,X$1&lt;='Periodische Zahlungen'!$F72),'Periodische Zahlungen'!$D72,0),"")</f>
        <v/>
      </c>
      <c r="Y76" s="32" t="str">
        <f ca="1">IFERROR(IF(AND(MOD(MONTH(Y$1)+12-MONTH('Periodische Zahlungen'!$I72),'Periodische Zahlungen'!$H72)=0,Y$1&gt;='Periodische Zahlungen'!$I72,Y$1&lt;='Periodische Zahlungen'!$F72),'Periodische Zahlungen'!$D72,0),"")</f>
        <v/>
      </c>
      <c r="Z76" s="27">
        <f t="shared" ca="1" si="11"/>
        <v>0</v>
      </c>
      <c r="AA76" s="27">
        <f t="shared" ca="1" si="12"/>
        <v>0</v>
      </c>
    </row>
    <row r="77" spans="1:27" ht="17" thickBot="1">
      <c r="A77" s="33"/>
      <c r="B77" s="34">
        <f t="shared" ref="B77:Z77" ca="1" si="13">SUM(B6:B76)</f>
        <v>50110</v>
      </c>
      <c r="C77" s="34">
        <f t="shared" ca="1" si="13"/>
        <v>62010</v>
      </c>
      <c r="D77" s="34">
        <f t="shared" ca="1" si="13"/>
        <v>62210</v>
      </c>
      <c r="E77" s="34">
        <f t="shared" ca="1" si="13"/>
        <v>62110</v>
      </c>
      <c r="F77" s="34">
        <f t="shared" ca="1" si="13"/>
        <v>63210</v>
      </c>
      <c r="G77" s="34">
        <f t="shared" ca="1" si="13"/>
        <v>62010</v>
      </c>
      <c r="H77" s="34">
        <f t="shared" ca="1" si="13"/>
        <v>62310</v>
      </c>
      <c r="I77" s="34">
        <f t="shared" ca="1" si="13"/>
        <v>62010</v>
      </c>
      <c r="J77" s="34">
        <f t="shared" ca="1" si="13"/>
        <v>63860</v>
      </c>
      <c r="K77" s="34">
        <f t="shared" ca="1" si="13"/>
        <v>62310</v>
      </c>
      <c r="L77" s="34">
        <f t="shared" ca="1" si="13"/>
        <v>62360</v>
      </c>
      <c r="M77" s="34">
        <f t="shared" ca="1" si="13"/>
        <v>62160</v>
      </c>
      <c r="N77" s="34">
        <f t="shared" ca="1" si="13"/>
        <v>62460</v>
      </c>
      <c r="O77" s="34">
        <f t="shared" ca="1" si="13"/>
        <v>62160</v>
      </c>
      <c r="P77" s="34">
        <f t="shared" ca="1" si="13"/>
        <v>62360</v>
      </c>
      <c r="Q77" s="34">
        <f t="shared" ca="1" si="13"/>
        <v>62260</v>
      </c>
      <c r="R77" s="34">
        <f t="shared" ca="1" si="13"/>
        <v>63360</v>
      </c>
      <c r="S77" s="34">
        <f t="shared" ca="1" si="13"/>
        <v>62160</v>
      </c>
      <c r="T77" s="34">
        <f t="shared" ca="1" si="13"/>
        <v>62460</v>
      </c>
      <c r="U77" s="34">
        <f t="shared" ca="1" si="13"/>
        <v>62160</v>
      </c>
      <c r="V77" s="34">
        <f t="shared" ca="1" si="13"/>
        <v>63860</v>
      </c>
      <c r="W77" s="34">
        <f t="shared" ca="1" si="13"/>
        <v>62310</v>
      </c>
      <c r="X77" s="34">
        <f t="shared" ca="1" si="13"/>
        <v>62360</v>
      </c>
      <c r="Y77" s="34">
        <f t="shared" ca="1" si="13"/>
        <v>62160</v>
      </c>
      <c r="Z77" s="35">
        <f t="shared" ca="1" si="13"/>
        <v>1486740</v>
      </c>
      <c r="AA77" s="36">
        <f t="shared" ref="AA77" ca="1" si="14">Z77/COUNT(B$1:Y$1)</f>
        <v>61947.5</v>
      </c>
    </row>
    <row r="78" spans="1:27" ht="17" thickTop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>
      <c r="A79" s="20" t="str">
        <f ca="1">"Ausgaben Gesamt inkl. Einmalrechnungen - Liquiditätsplan "&amp;TEXT(B$1,"MM/JJJJ")&amp;" - "&amp;TEXT(Y$1,"MM/JJJJ")</f>
        <v>Ausgaben Gesamt inkl. Einmalrechnungen - Liquiditätsplan 05/2020 - 04/2022</v>
      </c>
      <c r="B79" s="21">
        <f t="shared" ref="B79:AA79" ca="1" si="15">B$1</f>
        <v>43952</v>
      </c>
      <c r="C79" s="21">
        <f t="shared" ca="1" si="15"/>
        <v>43983</v>
      </c>
      <c r="D79" s="21">
        <f t="shared" ca="1" si="15"/>
        <v>44013</v>
      </c>
      <c r="E79" s="21">
        <f t="shared" ca="1" si="15"/>
        <v>44044</v>
      </c>
      <c r="F79" s="21">
        <f t="shared" ca="1" si="15"/>
        <v>44075</v>
      </c>
      <c r="G79" s="21">
        <f t="shared" ca="1" si="15"/>
        <v>44105</v>
      </c>
      <c r="H79" s="21">
        <f t="shared" ca="1" si="15"/>
        <v>44136</v>
      </c>
      <c r="I79" s="21">
        <f t="shared" ca="1" si="15"/>
        <v>44166</v>
      </c>
      <c r="J79" s="21">
        <f t="shared" ca="1" si="15"/>
        <v>44197</v>
      </c>
      <c r="K79" s="21">
        <f t="shared" ca="1" si="15"/>
        <v>44228</v>
      </c>
      <c r="L79" s="21">
        <f t="shared" ca="1" si="15"/>
        <v>44256</v>
      </c>
      <c r="M79" s="21">
        <f t="shared" ca="1" si="15"/>
        <v>44287</v>
      </c>
      <c r="N79" s="21">
        <f t="shared" ca="1" si="15"/>
        <v>44317</v>
      </c>
      <c r="O79" s="21">
        <f t="shared" ca="1" si="15"/>
        <v>44348</v>
      </c>
      <c r="P79" s="21">
        <f t="shared" ca="1" si="15"/>
        <v>44378</v>
      </c>
      <c r="Q79" s="21">
        <f t="shared" ca="1" si="15"/>
        <v>44409</v>
      </c>
      <c r="R79" s="21">
        <f t="shared" ca="1" si="15"/>
        <v>44440</v>
      </c>
      <c r="S79" s="21">
        <f t="shared" ca="1" si="15"/>
        <v>44470</v>
      </c>
      <c r="T79" s="21">
        <f t="shared" ca="1" si="15"/>
        <v>44501</v>
      </c>
      <c r="U79" s="21">
        <f t="shared" ca="1" si="15"/>
        <v>44531</v>
      </c>
      <c r="V79" s="21">
        <f t="shared" ca="1" si="15"/>
        <v>44562</v>
      </c>
      <c r="W79" s="21">
        <f t="shared" ca="1" si="15"/>
        <v>44593</v>
      </c>
      <c r="X79" s="21">
        <f t="shared" ca="1" si="15"/>
        <v>44621</v>
      </c>
      <c r="Y79" s="21">
        <f t="shared" ca="1" si="15"/>
        <v>44652</v>
      </c>
      <c r="Z79" s="23" t="str">
        <f t="shared" si="15"/>
        <v>Summe</v>
      </c>
      <c r="AA79" s="23" t="str">
        <f t="shared" si="15"/>
        <v>Monatlich</v>
      </c>
    </row>
    <row r="80" spans="1:27">
      <c r="A80" s="31" t="s">
        <v>46</v>
      </c>
      <c r="B80" s="32">
        <f ca="1">-SUMIFS(Einmalzahlungen!$C:$C,Einmalzahlungen!$G:$G,'Tabellarische Darstellung'!B1)</f>
        <v>0</v>
      </c>
      <c r="C80" s="32">
        <f ca="1">-SUMIFS(Einmalzahlungen!$C:$C,Einmalzahlungen!$G:$G,'Tabellarische Darstellung'!C1)</f>
        <v>0</v>
      </c>
      <c r="D80" s="32">
        <f ca="1">-SUMIFS(Einmalzahlungen!$C:$C,Einmalzahlungen!$G:$G,'Tabellarische Darstellung'!D1)</f>
        <v>0</v>
      </c>
      <c r="E80" s="32">
        <f ca="1">-SUMIFS(Einmalzahlungen!$C:$C,Einmalzahlungen!$G:$G,'Tabellarische Darstellung'!E1)</f>
        <v>0</v>
      </c>
      <c r="F80" s="32">
        <f ca="1">-SUMIFS(Einmalzahlungen!$C:$C,Einmalzahlungen!$G:$G,'Tabellarische Darstellung'!F1)</f>
        <v>0</v>
      </c>
      <c r="G80" s="32">
        <f ca="1">-SUMIFS(Einmalzahlungen!$C:$C,Einmalzahlungen!$G:$G,'Tabellarische Darstellung'!G1)</f>
        <v>0</v>
      </c>
      <c r="H80" s="32">
        <f ca="1">-SUMIFS(Einmalzahlungen!$C:$C,Einmalzahlungen!$G:$G,'Tabellarische Darstellung'!H1)</f>
        <v>0</v>
      </c>
      <c r="I80" s="32">
        <f ca="1">-SUMIFS(Einmalzahlungen!$C:$C,Einmalzahlungen!$G:$G,'Tabellarische Darstellung'!I1)</f>
        <v>-1500</v>
      </c>
      <c r="J80" s="32">
        <f ca="1">-SUMIFS(Einmalzahlungen!$C:$C,Einmalzahlungen!$G:$G,'Tabellarische Darstellung'!J1)</f>
        <v>0</v>
      </c>
      <c r="K80" s="32">
        <f ca="1">-SUMIFS(Einmalzahlungen!$C:$C,Einmalzahlungen!$G:$G,'Tabellarische Darstellung'!K1)</f>
        <v>0</v>
      </c>
      <c r="L80" s="32">
        <f ca="1">-SUMIFS(Einmalzahlungen!$C:$C,Einmalzahlungen!$G:$G,'Tabellarische Darstellung'!L1)</f>
        <v>0</v>
      </c>
      <c r="M80" s="32">
        <f ca="1">-SUMIFS(Einmalzahlungen!$C:$C,Einmalzahlungen!$G:$G,'Tabellarische Darstellung'!M1)</f>
        <v>0</v>
      </c>
      <c r="N80" s="32">
        <f ca="1">-SUMIFS(Einmalzahlungen!$C:$C,Einmalzahlungen!$G:$G,'Tabellarische Darstellung'!N1)</f>
        <v>0</v>
      </c>
      <c r="O80" s="32">
        <f ca="1">-SUMIFS(Einmalzahlungen!$C:$C,Einmalzahlungen!$G:$G,'Tabellarische Darstellung'!O1)</f>
        <v>0</v>
      </c>
      <c r="P80" s="32">
        <f ca="1">-SUMIFS(Einmalzahlungen!$C:$C,Einmalzahlungen!$G:$G,'Tabellarische Darstellung'!P1)</f>
        <v>0</v>
      </c>
      <c r="Q80" s="32">
        <f ca="1">-SUMIFS(Einmalzahlungen!$C:$C,Einmalzahlungen!$G:$G,'Tabellarische Darstellung'!Q1)</f>
        <v>0</v>
      </c>
      <c r="R80" s="32">
        <f ca="1">-SUMIFS(Einmalzahlungen!$C:$C,Einmalzahlungen!$G:$G,'Tabellarische Darstellung'!R1)</f>
        <v>0</v>
      </c>
      <c r="S80" s="32">
        <f ca="1">-SUMIFS(Einmalzahlungen!$C:$C,Einmalzahlungen!$G:$G,'Tabellarische Darstellung'!S1)</f>
        <v>0</v>
      </c>
      <c r="T80" s="32">
        <f ca="1">-SUMIFS(Einmalzahlungen!$C:$C,Einmalzahlungen!$G:$G,'Tabellarische Darstellung'!T1)</f>
        <v>0</v>
      </c>
      <c r="U80" s="32">
        <f ca="1">-SUMIFS(Einmalzahlungen!$C:$C,Einmalzahlungen!$G:$G,'Tabellarische Darstellung'!U1)</f>
        <v>0</v>
      </c>
      <c r="V80" s="32">
        <f ca="1">-SUMIFS(Einmalzahlungen!$C:$C,Einmalzahlungen!$G:$G,'Tabellarische Darstellung'!V1)</f>
        <v>0</v>
      </c>
      <c r="W80" s="32">
        <f ca="1">-SUMIFS(Einmalzahlungen!$C:$C,Einmalzahlungen!$G:$G,'Tabellarische Darstellung'!W1)</f>
        <v>0</v>
      </c>
      <c r="X80" s="32">
        <f ca="1">-SUMIFS(Einmalzahlungen!$C:$C,Einmalzahlungen!$G:$G,'Tabellarische Darstellung'!X1)</f>
        <v>0</v>
      </c>
      <c r="Y80" s="26">
        <f ca="1">-SUMIFS(Einmalzahlungen!$C:$C,Einmalzahlungen!$G:$G,'Tabellarische Darstellung'!Y1)</f>
        <v>0</v>
      </c>
      <c r="Z80" s="27">
        <f ca="1">SUM(B80:Y80)</f>
        <v>-1500</v>
      </c>
      <c r="AA80" s="28">
        <f ca="1">Z80/COUNT(B$1:Y$1)</f>
        <v>-62.5</v>
      </c>
    </row>
    <row r="81" spans="1:28">
      <c r="A81" s="31" t="s">
        <v>14</v>
      </c>
      <c r="B81" s="32">
        <f t="shared" ref="B81:Y81" ca="1" si="16">-B77</f>
        <v>-50110</v>
      </c>
      <c r="C81" s="32">
        <f t="shared" ca="1" si="16"/>
        <v>-62010</v>
      </c>
      <c r="D81" s="32">
        <f t="shared" ca="1" si="16"/>
        <v>-62210</v>
      </c>
      <c r="E81" s="32">
        <f t="shared" ca="1" si="16"/>
        <v>-62110</v>
      </c>
      <c r="F81" s="32">
        <f t="shared" ca="1" si="16"/>
        <v>-63210</v>
      </c>
      <c r="G81" s="32">
        <f t="shared" ca="1" si="16"/>
        <v>-62010</v>
      </c>
      <c r="H81" s="32">
        <f t="shared" ca="1" si="16"/>
        <v>-62310</v>
      </c>
      <c r="I81" s="32">
        <f t="shared" ca="1" si="16"/>
        <v>-62010</v>
      </c>
      <c r="J81" s="32">
        <f t="shared" ca="1" si="16"/>
        <v>-63860</v>
      </c>
      <c r="K81" s="32">
        <f t="shared" ca="1" si="16"/>
        <v>-62310</v>
      </c>
      <c r="L81" s="32">
        <f t="shared" ca="1" si="16"/>
        <v>-62360</v>
      </c>
      <c r="M81" s="32">
        <f t="shared" ca="1" si="16"/>
        <v>-62160</v>
      </c>
      <c r="N81" s="32">
        <f t="shared" ca="1" si="16"/>
        <v>-62460</v>
      </c>
      <c r="O81" s="32">
        <f t="shared" ca="1" si="16"/>
        <v>-62160</v>
      </c>
      <c r="P81" s="32">
        <f t="shared" ca="1" si="16"/>
        <v>-62360</v>
      </c>
      <c r="Q81" s="32">
        <f t="shared" ca="1" si="16"/>
        <v>-62260</v>
      </c>
      <c r="R81" s="32">
        <f t="shared" ca="1" si="16"/>
        <v>-63360</v>
      </c>
      <c r="S81" s="32">
        <f t="shared" ca="1" si="16"/>
        <v>-62160</v>
      </c>
      <c r="T81" s="32">
        <f t="shared" ca="1" si="16"/>
        <v>-62460</v>
      </c>
      <c r="U81" s="32">
        <f t="shared" ca="1" si="16"/>
        <v>-62160</v>
      </c>
      <c r="V81" s="32">
        <f t="shared" ca="1" si="16"/>
        <v>-63860</v>
      </c>
      <c r="W81" s="32">
        <f t="shared" ca="1" si="16"/>
        <v>-62310</v>
      </c>
      <c r="X81" s="32">
        <f t="shared" ca="1" si="16"/>
        <v>-62360</v>
      </c>
      <c r="Y81" s="26">
        <f t="shared" ca="1" si="16"/>
        <v>-62160</v>
      </c>
      <c r="Z81" s="27">
        <f ca="1">SUM(B81:Y81)</f>
        <v>-1486740</v>
      </c>
      <c r="AA81" s="28">
        <f ca="1">Z81/COUNT(B$1:Y$1)</f>
        <v>-61947.5</v>
      </c>
      <c r="AB81" s="8"/>
    </row>
    <row r="82" spans="1:28">
      <c r="A82" s="31" t="s">
        <v>86</v>
      </c>
      <c r="B82" s="32">
        <f ca="1">-SUMIFS(Umsatzplanung!$D$3:$D$74,Umsatzplanung!$B$3:$B$74,'Tabellarische Darstellung'!B1)</f>
        <v>0</v>
      </c>
      <c r="C82" s="32">
        <f ca="1">-SUMIFS(Umsatzplanung!$D$3:$D$74,Umsatzplanung!$B$3:$B$74,'Tabellarische Darstellung'!C1)</f>
        <v>0</v>
      </c>
      <c r="D82" s="32">
        <f ca="1">-SUMIFS(Umsatzplanung!$D$3:$D$74,Umsatzplanung!$B$3:$B$74,'Tabellarische Darstellung'!D1)</f>
        <v>-23825.755154673247</v>
      </c>
      <c r="E82" s="32">
        <f ca="1">-SUMIFS(Umsatzplanung!$D$3:$D$74,Umsatzplanung!$B$3:$B$74,'Tabellarische Darstellung'!E1)</f>
        <v>0</v>
      </c>
      <c r="F82" s="32">
        <f ca="1">-SUMIFS(Umsatzplanung!$D$3:$D$74,Umsatzplanung!$B$3:$B$74,'Tabellarische Darstellung'!F1)</f>
        <v>0</v>
      </c>
      <c r="G82" s="32">
        <f ca="1">-SUMIFS(Umsatzplanung!$D$3:$D$74,Umsatzplanung!$B$3:$B$74,'Tabellarische Darstellung'!G1)</f>
        <v>0</v>
      </c>
      <c r="H82" s="32">
        <f ca="1">-SUMIFS(Umsatzplanung!$D$3:$D$74,Umsatzplanung!$B$3:$B$74,'Tabellarische Darstellung'!H1)</f>
        <v>0</v>
      </c>
      <c r="I82" s="32">
        <f ca="1">-SUMIFS(Umsatzplanung!$D$3:$D$74,Umsatzplanung!$B$3:$B$74,'Tabellarische Darstellung'!I1)</f>
        <v>0</v>
      </c>
      <c r="J82" s="32">
        <f ca="1">-SUMIFS(Umsatzplanung!$D$3:$D$74,Umsatzplanung!$B$3:$B$74,'Tabellarische Darstellung'!J1)</f>
        <v>-19116.833372758683</v>
      </c>
      <c r="K82" s="32">
        <f ca="1">-SUMIFS(Umsatzplanung!$D$3:$D$74,Umsatzplanung!$B$3:$B$74,'Tabellarische Darstellung'!K1)</f>
        <v>0</v>
      </c>
      <c r="L82" s="32">
        <f ca="1">-SUMIFS(Umsatzplanung!$D$3:$D$74,Umsatzplanung!$B$3:$B$74,'Tabellarische Darstellung'!L1)</f>
        <v>0</v>
      </c>
      <c r="M82" s="32">
        <f ca="1">-SUMIFS(Umsatzplanung!$D$3:$D$74,Umsatzplanung!$B$3:$B$74,'Tabellarische Darstellung'!M1)</f>
        <v>0</v>
      </c>
      <c r="N82" s="32">
        <f ca="1">-SUMIFS(Umsatzplanung!$D$3:$D$74,Umsatzplanung!$B$3:$B$74,'Tabellarische Darstellung'!N1)</f>
        <v>0</v>
      </c>
      <c r="O82" s="32">
        <f ca="1">-SUMIFS(Umsatzplanung!$D$3:$D$74,Umsatzplanung!$B$3:$B$74,'Tabellarische Darstellung'!O1)</f>
        <v>0</v>
      </c>
      <c r="P82" s="32">
        <f ca="1">-SUMIFS(Umsatzplanung!$D$3:$D$74,Umsatzplanung!$B$3:$B$74,'Tabellarische Darstellung'!P1)</f>
        <v>-18643.765906526412</v>
      </c>
      <c r="Q82" s="32">
        <f ca="1">-SUMIFS(Umsatzplanung!$D$3:$D$74,Umsatzplanung!$B$3:$B$74,'Tabellarische Darstellung'!Q1)</f>
        <v>0</v>
      </c>
      <c r="R82" s="32">
        <f ca="1">-SUMIFS(Umsatzplanung!$D$3:$D$74,Umsatzplanung!$B$3:$B$74,'Tabellarische Darstellung'!R1)</f>
        <v>0</v>
      </c>
      <c r="S82" s="32">
        <f ca="1">-SUMIFS(Umsatzplanung!$D$3:$D$74,Umsatzplanung!$B$3:$B$74,'Tabellarische Darstellung'!S1)</f>
        <v>0</v>
      </c>
      <c r="T82" s="32">
        <f ca="1">-SUMIFS(Umsatzplanung!$D$3:$D$74,Umsatzplanung!$B$3:$B$74,'Tabellarische Darstellung'!T1)</f>
        <v>0</v>
      </c>
      <c r="U82" s="32">
        <f ca="1">-SUMIFS(Umsatzplanung!$D$3:$D$74,Umsatzplanung!$B$3:$B$74,'Tabellarische Darstellung'!U1)</f>
        <v>0</v>
      </c>
      <c r="V82" s="32">
        <f ca="1">-SUMIFS(Umsatzplanung!$D$3:$D$74,Umsatzplanung!$B$3:$B$74,'Tabellarische Darstellung'!V1)</f>
        <v>-17748.920794599137</v>
      </c>
      <c r="W82" s="32">
        <f ca="1">-SUMIFS(Umsatzplanung!$D$3:$D$74,Umsatzplanung!$B$3:$B$74,'Tabellarische Darstellung'!W1)</f>
        <v>0</v>
      </c>
      <c r="X82" s="32">
        <f ca="1">-SUMIFS(Umsatzplanung!$D$3:$D$74,Umsatzplanung!$B$3:$B$74,'Tabellarische Darstellung'!X1)</f>
        <v>0</v>
      </c>
      <c r="Y82" s="32">
        <f ca="1">-SUMIFS(Umsatzplanung!$D$3:$D$74,Umsatzplanung!$B$3:$B$74,'Tabellarische Darstellung'!Y1)</f>
        <v>0</v>
      </c>
      <c r="Z82" s="120"/>
      <c r="AA82" s="28"/>
      <c r="AB82" s="8"/>
    </row>
    <row r="83" spans="1:28" ht="17" thickBot="1">
      <c r="A83" s="33" t="s">
        <v>11</v>
      </c>
      <c r="B83" s="34">
        <f ca="1">SUM(B80:B82)</f>
        <v>-50110</v>
      </c>
      <c r="C83" s="34">
        <f t="shared" ref="C83:Y83" ca="1" si="17">SUM(C80:C82)</f>
        <v>-62010</v>
      </c>
      <c r="D83" s="34">
        <f t="shared" ca="1" si="17"/>
        <v>-86035.755154673243</v>
      </c>
      <c r="E83" s="34">
        <f t="shared" ca="1" si="17"/>
        <v>-62110</v>
      </c>
      <c r="F83" s="34">
        <f t="shared" ca="1" si="17"/>
        <v>-63210</v>
      </c>
      <c r="G83" s="34">
        <f t="shared" ca="1" si="17"/>
        <v>-62010</v>
      </c>
      <c r="H83" s="34">
        <f t="shared" ca="1" si="17"/>
        <v>-62310</v>
      </c>
      <c r="I83" s="34">
        <f t="shared" ca="1" si="17"/>
        <v>-63510</v>
      </c>
      <c r="J83" s="34">
        <f t="shared" ca="1" si="17"/>
        <v>-82976.833372758687</v>
      </c>
      <c r="K83" s="34">
        <f t="shared" ca="1" si="17"/>
        <v>-62310</v>
      </c>
      <c r="L83" s="34">
        <f t="shared" ca="1" si="17"/>
        <v>-62360</v>
      </c>
      <c r="M83" s="34">
        <f t="shared" ca="1" si="17"/>
        <v>-62160</v>
      </c>
      <c r="N83" s="34">
        <f t="shared" ca="1" si="17"/>
        <v>-62460</v>
      </c>
      <c r="O83" s="34">
        <f t="shared" ca="1" si="17"/>
        <v>-62160</v>
      </c>
      <c r="P83" s="34">
        <f t="shared" ca="1" si="17"/>
        <v>-81003.765906526416</v>
      </c>
      <c r="Q83" s="34">
        <f t="shared" ca="1" si="17"/>
        <v>-62260</v>
      </c>
      <c r="R83" s="34">
        <f t="shared" ca="1" si="17"/>
        <v>-63360</v>
      </c>
      <c r="S83" s="34">
        <f t="shared" ca="1" si="17"/>
        <v>-62160</v>
      </c>
      <c r="T83" s="34">
        <f t="shared" ca="1" si="17"/>
        <v>-62460</v>
      </c>
      <c r="U83" s="34">
        <f t="shared" ca="1" si="17"/>
        <v>-62160</v>
      </c>
      <c r="V83" s="34">
        <f t="shared" ca="1" si="17"/>
        <v>-81608.920794599137</v>
      </c>
      <c r="W83" s="34">
        <f t="shared" ca="1" si="17"/>
        <v>-62310</v>
      </c>
      <c r="X83" s="34">
        <f t="shared" ca="1" si="17"/>
        <v>-62360</v>
      </c>
      <c r="Y83" s="34">
        <f t="shared" ca="1" si="17"/>
        <v>-62160</v>
      </c>
      <c r="Z83" s="35">
        <f t="shared" ref="Z83" ca="1" si="18">SUM(Z80:Z81)</f>
        <v>-1488240</v>
      </c>
      <c r="AA83" s="36">
        <f ca="1">Z83/COUNT(B$1:Y$1)</f>
        <v>-62010</v>
      </c>
    </row>
    <row r="84" spans="1:28" ht="17" thickTop="1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8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8">
      <c r="A86" s="20" t="str">
        <f ca="1">"Periodische Einnahmen - Liquiditätsplan "&amp;TEXT(B$1,"MM/JJJJ")&amp;" - "&amp;TEXT(Y$1,"MM/JJJJ")</f>
        <v>Periodische Einnahmen - Liquiditätsplan 05/2020 - 04/2022</v>
      </c>
      <c r="B86" s="21">
        <f t="shared" ref="B86:AA86" ca="1" si="19">B$1</f>
        <v>43952</v>
      </c>
      <c r="C86" s="21">
        <f t="shared" ca="1" si="19"/>
        <v>43983</v>
      </c>
      <c r="D86" s="21">
        <f t="shared" ca="1" si="19"/>
        <v>44013</v>
      </c>
      <c r="E86" s="21">
        <f t="shared" ca="1" si="19"/>
        <v>44044</v>
      </c>
      <c r="F86" s="21">
        <f t="shared" ca="1" si="19"/>
        <v>44075</v>
      </c>
      <c r="G86" s="21">
        <f t="shared" ca="1" si="19"/>
        <v>44105</v>
      </c>
      <c r="H86" s="21">
        <f t="shared" ca="1" si="19"/>
        <v>44136</v>
      </c>
      <c r="I86" s="21">
        <f t="shared" ca="1" si="19"/>
        <v>44166</v>
      </c>
      <c r="J86" s="21">
        <f t="shared" ca="1" si="19"/>
        <v>44197</v>
      </c>
      <c r="K86" s="21">
        <f t="shared" ca="1" si="19"/>
        <v>44228</v>
      </c>
      <c r="L86" s="21">
        <f t="shared" ca="1" si="19"/>
        <v>44256</v>
      </c>
      <c r="M86" s="21">
        <f t="shared" ca="1" si="19"/>
        <v>44287</v>
      </c>
      <c r="N86" s="21">
        <f t="shared" ca="1" si="19"/>
        <v>44317</v>
      </c>
      <c r="O86" s="21">
        <f t="shared" ca="1" si="19"/>
        <v>44348</v>
      </c>
      <c r="P86" s="21">
        <f t="shared" ca="1" si="19"/>
        <v>44378</v>
      </c>
      <c r="Q86" s="21">
        <f t="shared" ca="1" si="19"/>
        <v>44409</v>
      </c>
      <c r="R86" s="21">
        <f t="shared" ca="1" si="19"/>
        <v>44440</v>
      </c>
      <c r="S86" s="21">
        <f t="shared" ca="1" si="19"/>
        <v>44470</v>
      </c>
      <c r="T86" s="21">
        <f t="shared" ca="1" si="19"/>
        <v>44501</v>
      </c>
      <c r="U86" s="21">
        <f t="shared" ca="1" si="19"/>
        <v>44531</v>
      </c>
      <c r="V86" s="21">
        <f t="shared" ca="1" si="19"/>
        <v>44562</v>
      </c>
      <c r="W86" s="21">
        <f t="shared" ca="1" si="19"/>
        <v>44593</v>
      </c>
      <c r="X86" s="21">
        <f t="shared" ca="1" si="19"/>
        <v>44621</v>
      </c>
      <c r="Y86" s="22">
        <f t="shared" ca="1" si="19"/>
        <v>44652</v>
      </c>
      <c r="Z86" s="23" t="str">
        <f t="shared" si="19"/>
        <v>Summe</v>
      </c>
      <c r="AA86" s="23" t="str">
        <f t="shared" si="19"/>
        <v>Monatlich</v>
      </c>
    </row>
    <row r="87" spans="1:28">
      <c r="A87" s="31" t="str">
        <f>IF('Periodische Einnahmen'!A2&lt;&gt;"",'Periodische Einnahmen'!A2&amp;" ("&amp;'Periodische Einnahmen'!C2&amp;" "&amp;TEXT('Periodische Einnahmen'!D2,"0.00")&amp;" ab "&amp;TEXT('Periodische Einnahmen'!E2,"MMM/JJJJ")&amp;")","")</f>
        <v>Mieteinkünfte Untervermietung Büro (Quartalsweise 500.00 ab Feb/2020)</v>
      </c>
      <c r="B87" s="32">
        <f ca="1">IFERROR(IF(AND(MOD(MONTH(B$1)+12-MONTH('Periodische Einnahmen'!$I2),'Periodische Einnahmen'!$H2)=0,B$1&gt;='Periodische Einnahmen'!$I2,B$1&lt;='Periodische Einnahmen'!$F2),'Periodische Einnahmen'!$D2,0),"")</f>
        <v>500</v>
      </c>
      <c r="C87" s="32">
        <f ca="1">IFERROR(IF(AND(MOD(MONTH(C$1)+12-MONTH('Periodische Einnahmen'!$I2),'Periodische Einnahmen'!$H2)=0,C$1&gt;='Periodische Einnahmen'!$I2,C$1&lt;='Periodische Einnahmen'!$F2),'Periodische Einnahmen'!$D2,0),"")</f>
        <v>0</v>
      </c>
      <c r="D87" s="32">
        <f ca="1">IFERROR(IF(AND(MOD(MONTH(D$1)+12-MONTH('Periodische Einnahmen'!$I2),'Periodische Einnahmen'!$H2)=0,D$1&gt;='Periodische Einnahmen'!$I2,D$1&lt;='Periodische Einnahmen'!$F2),'Periodische Einnahmen'!$D2,0),"")</f>
        <v>0</v>
      </c>
      <c r="E87" s="32">
        <f ca="1">IFERROR(IF(AND(MOD(MONTH(E$1)+12-MONTH('Periodische Einnahmen'!$I2),'Periodische Einnahmen'!$H2)=0,E$1&gt;='Periodische Einnahmen'!$I2,E$1&lt;='Periodische Einnahmen'!$F2),'Periodische Einnahmen'!$D2,0),"")</f>
        <v>500</v>
      </c>
      <c r="F87" s="32">
        <f ca="1">IFERROR(IF(AND(MOD(MONTH(F$1)+12-MONTH('Periodische Einnahmen'!$I2),'Periodische Einnahmen'!$H2)=0,F$1&gt;='Periodische Einnahmen'!$I2,F$1&lt;='Periodische Einnahmen'!$F2),'Periodische Einnahmen'!$D2,0),"")</f>
        <v>0</v>
      </c>
      <c r="G87" s="32">
        <f ca="1">IFERROR(IF(AND(MOD(MONTH(G$1)+12-MONTH('Periodische Einnahmen'!$I2),'Periodische Einnahmen'!$H2)=0,G$1&gt;='Periodische Einnahmen'!$I2,G$1&lt;='Periodische Einnahmen'!$F2),'Periodische Einnahmen'!$D2,0),"")</f>
        <v>0</v>
      </c>
      <c r="H87" s="32">
        <f ca="1">IFERROR(IF(AND(MOD(MONTH(H$1)+12-MONTH('Periodische Einnahmen'!$I2),'Periodische Einnahmen'!$H2)=0,H$1&gt;='Periodische Einnahmen'!$I2,H$1&lt;='Periodische Einnahmen'!$F2),'Periodische Einnahmen'!$D2,0),"")</f>
        <v>500</v>
      </c>
      <c r="I87" s="32">
        <f ca="1">IFERROR(IF(AND(MOD(MONTH(I$1)+12-MONTH('Periodische Einnahmen'!$I2),'Periodische Einnahmen'!$H2)=0,I$1&gt;='Periodische Einnahmen'!$I2,I$1&lt;='Periodische Einnahmen'!$F2),'Periodische Einnahmen'!$D2,0),"")</f>
        <v>0</v>
      </c>
      <c r="J87" s="32">
        <f ca="1">IFERROR(IF(AND(MOD(MONTH(J$1)+12-MONTH('Periodische Einnahmen'!$I2),'Periodische Einnahmen'!$H2)=0,J$1&gt;='Periodische Einnahmen'!$I2,J$1&lt;='Periodische Einnahmen'!$F2),'Periodische Einnahmen'!$D2,0),"")</f>
        <v>0</v>
      </c>
      <c r="K87" s="32">
        <f ca="1">IFERROR(IF(AND(MOD(MONTH(K$1)+12-MONTH('Periodische Einnahmen'!$I2),'Periodische Einnahmen'!$H2)=0,K$1&gt;='Periodische Einnahmen'!$I2,K$1&lt;='Periodische Einnahmen'!$F2),'Periodische Einnahmen'!$D2,0),"")</f>
        <v>500</v>
      </c>
      <c r="L87" s="32">
        <f ca="1">IFERROR(IF(AND(MOD(MONTH(L$1)+12-MONTH('Periodische Einnahmen'!$I2),'Periodische Einnahmen'!$H2)=0,L$1&gt;='Periodische Einnahmen'!$I2,L$1&lt;='Periodische Einnahmen'!$F2),'Periodische Einnahmen'!$D2,0),"")</f>
        <v>0</v>
      </c>
      <c r="M87" s="32">
        <f ca="1">IFERROR(IF(AND(MOD(MONTH(M$1)+12-MONTH('Periodische Einnahmen'!$I2),'Periodische Einnahmen'!$H2)=0,M$1&gt;='Periodische Einnahmen'!$I2,M$1&lt;='Periodische Einnahmen'!$F2),'Periodische Einnahmen'!$D2,0),"")</f>
        <v>0</v>
      </c>
      <c r="N87" s="32">
        <f ca="1">IFERROR(IF(AND(MOD(MONTH(N$1)+12-MONTH('Periodische Einnahmen'!$I2),'Periodische Einnahmen'!$H2)=0,N$1&gt;='Periodische Einnahmen'!$I2,N$1&lt;='Periodische Einnahmen'!$F2),'Periodische Einnahmen'!$D2,0),"")</f>
        <v>500</v>
      </c>
      <c r="O87" s="32">
        <f ca="1">IFERROR(IF(AND(MOD(MONTH(O$1)+12-MONTH('Periodische Einnahmen'!$I2),'Periodische Einnahmen'!$H2)=0,O$1&gt;='Periodische Einnahmen'!$I2,O$1&lt;='Periodische Einnahmen'!$F2),'Periodische Einnahmen'!$D2,0),"")</f>
        <v>0</v>
      </c>
      <c r="P87" s="32">
        <f ca="1">IFERROR(IF(AND(MOD(MONTH(P$1)+12-MONTH('Periodische Einnahmen'!$I2),'Periodische Einnahmen'!$H2)=0,P$1&gt;='Periodische Einnahmen'!$I2,P$1&lt;='Periodische Einnahmen'!$F2),'Periodische Einnahmen'!$D2,0),"")</f>
        <v>0</v>
      </c>
      <c r="Q87" s="32">
        <f ca="1">IFERROR(IF(AND(MOD(MONTH(Q$1)+12-MONTH('Periodische Einnahmen'!$I2),'Periodische Einnahmen'!$H2)=0,Q$1&gt;='Periodische Einnahmen'!$I2,Q$1&lt;='Periodische Einnahmen'!$F2),'Periodische Einnahmen'!$D2,0),"")</f>
        <v>500</v>
      </c>
      <c r="R87" s="32">
        <f ca="1">IFERROR(IF(AND(MOD(MONTH(R$1)+12-MONTH('Periodische Einnahmen'!$I2),'Periodische Einnahmen'!$H2)=0,R$1&gt;='Periodische Einnahmen'!$I2,R$1&lt;='Periodische Einnahmen'!$F2),'Periodische Einnahmen'!$D2,0),"")</f>
        <v>0</v>
      </c>
      <c r="S87" s="32">
        <f ca="1">IFERROR(IF(AND(MOD(MONTH(S$1)+12-MONTH('Periodische Einnahmen'!$I2),'Periodische Einnahmen'!$H2)=0,S$1&gt;='Periodische Einnahmen'!$I2,S$1&lt;='Periodische Einnahmen'!$F2),'Periodische Einnahmen'!$D2,0),"")</f>
        <v>0</v>
      </c>
      <c r="T87" s="32">
        <f ca="1">IFERROR(IF(AND(MOD(MONTH(T$1)+12-MONTH('Periodische Einnahmen'!$I2),'Periodische Einnahmen'!$H2)=0,T$1&gt;='Periodische Einnahmen'!$I2,T$1&lt;='Periodische Einnahmen'!$F2),'Periodische Einnahmen'!$D2,0),"")</f>
        <v>500</v>
      </c>
      <c r="U87" s="32">
        <f ca="1">IFERROR(IF(AND(MOD(MONTH(U$1)+12-MONTH('Periodische Einnahmen'!$I2),'Periodische Einnahmen'!$H2)=0,U$1&gt;='Periodische Einnahmen'!$I2,U$1&lt;='Periodische Einnahmen'!$F2),'Periodische Einnahmen'!$D2,0),"")</f>
        <v>0</v>
      </c>
      <c r="V87" s="32">
        <f ca="1">IFERROR(IF(AND(MOD(MONTH(V$1)+12-MONTH('Periodische Einnahmen'!$I2),'Periodische Einnahmen'!$H2)=0,V$1&gt;='Periodische Einnahmen'!$I2,V$1&lt;='Periodische Einnahmen'!$F2),'Periodische Einnahmen'!$D2,0),"")</f>
        <v>0</v>
      </c>
      <c r="W87" s="32">
        <f ca="1">IFERROR(IF(AND(MOD(MONTH(W$1)+12-MONTH('Periodische Einnahmen'!$I2),'Periodische Einnahmen'!$H2)=0,W$1&gt;='Periodische Einnahmen'!$I2,W$1&lt;='Periodische Einnahmen'!$F2),'Periodische Einnahmen'!$D2,0),"")</f>
        <v>500</v>
      </c>
      <c r="X87" s="32">
        <f ca="1">IFERROR(IF(AND(MOD(MONTH(X$1)+12-MONTH('Periodische Einnahmen'!$I2),'Periodische Einnahmen'!$H2)=0,X$1&gt;='Periodische Einnahmen'!$I2,X$1&lt;='Periodische Einnahmen'!$F2),'Periodische Einnahmen'!$D2,0),"")</f>
        <v>0</v>
      </c>
      <c r="Y87" s="32">
        <f ca="1">IFERROR(IF(AND(MOD(MONTH(Y$1)+12-MONTH('Periodische Einnahmen'!$I2),'Periodische Einnahmen'!$H2)=0,Y$1&gt;='Periodische Einnahmen'!$I2,Y$1&lt;='Periodische Einnahmen'!$F2),'Periodische Einnahmen'!$D2,0),"")</f>
        <v>0</v>
      </c>
      <c r="Z87" s="27">
        <f ca="1">SUM(B87:Y87)</f>
        <v>4000</v>
      </c>
      <c r="AA87" s="28">
        <f t="shared" ref="AA87" ca="1" si="20">Z87/COUNT(B$1:Y$1)</f>
        <v>166.66666666666666</v>
      </c>
    </row>
    <row r="88" spans="1:28" s="6" customFormat="1" ht="14">
      <c r="A88" s="31" t="str">
        <f>IF('Periodische Einnahmen'!A3&lt;&gt;"",'Periodische Einnahmen'!A3&amp;" ("&amp;'Periodische Einnahmen'!C3&amp;" "&amp;TEXT('Periodische Einnahmen'!D3,"0.00")&amp;" ab "&amp;TEXT('Periodische Einnahmen'!E3,"MMM/JJJJ")&amp;")","")</f>
        <v/>
      </c>
      <c r="B88" s="32" t="str">
        <f ca="1">IFERROR(IF(AND(MOD(MONTH(B$1)+12-MONTH('Periodische Einnahmen'!$I3),'Periodische Einnahmen'!$H3)=0,B$1&gt;='Periodische Einnahmen'!$I3,B$1&lt;='Periodische Einnahmen'!$F3),'Periodische Einnahmen'!$D3,0),"")</f>
        <v/>
      </c>
      <c r="C88" s="32" t="str">
        <f ca="1">IFERROR(IF(AND(MOD(MONTH(C$1)+12-MONTH('Periodische Einnahmen'!$I3),'Periodische Einnahmen'!$H3)=0,C$1&gt;='Periodische Einnahmen'!$I3,C$1&lt;='Periodische Einnahmen'!$F3),'Periodische Einnahmen'!$D3,0),"")</f>
        <v/>
      </c>
      <c r="D88" s="32" t="str">
        <f ca="1">IFERROR(IF(AND(MOD(MONTH(D$1)+12-MONTH('Periodische Einnahmen'!$I3),'Periodische Einnahmen'!$H3)=0,D$1&gt;='Periodische Einnahmen'!$I3,D$1&lt;='Periodische Einnahmen'!$F3),'Periodische Einnahmen'!$D3,0),"")</f>
        <v/>
      </c>
      <c r="E88" s="32" t="str">
        <f ca="1">IFERROR(IF(AND(MOD(MONTH(E$1)+12-MONTH('Periodische Einnahmen'!$I3),'Periodische Einnahmen'!$H3)=0,E$1&gt;='Periodische Einnahmen'!$I3,E$1&lt;='Periodische Einnahmen'!$F3),'Periodische Einnahmen'!$D3,0),"")</f>
        <v/>
      </c>
      <c r="F88" s="32" t="str">
        <f ca="1">IFERROR(IF(AND(MOD(MONTH(F$1)+12-MONTH('Periodische Einnahmen'!$I3),'Periodische Einnahmen'!$H3)=0,F$1&gt;='Periodische Einnahmen'!$I3,F$1&lt;='Periodische Einnahmen'!$F3),'Periodische Einnahmen'!$D3,0),"")</f>
        <v/>
      </c>
      <c r="G88" s="32" t="str">
        <f ca="1">IFERROR(IF(AND(MOD(MONTH(G$1)+12-MONTH('Periodische Einnahmen'!$I3),'Periodische Einnahmen'!$H3)=0,G$1&gt;='Periodische Einnahmen'!$I3,G$1&lt;='Periodische Einnahmen'!$F3),'Periodische Einnahmen'!$D3,0),"")</f>
        <v/>
      </c>
      <c r="H88" s="32" t="str">
        <f ca="1">IFERROR(IF(AND(MOD(MONTH(H$1)+12-MONTH('Periodische Einnahmen'!$I3),'Periodische Einnahmen'!$H3)=0,H$1&gt;='Periodische Einnahmen'!$I3,H$1&lt;='Periodische Einnahmen'!$F3),'Periodische Einnahmen'!$D3,0),"")</f>
        <v/>
      </c>
      <c r="I88" s="32" t="str">
        <f ca="1">IFERROR(IF(AND(MOD(MONTH(I$1)+12-MONTH('Periodische Einnahmen'!$I3),'Periodische Einnahmen'!$H3)=0,I$1&gt;='Periodische Einnahmen'!$I3,I$1&lt;='Periodische Einnahmen'!$F3),'Periodische Einnahmen'!$D3,0),"")</f>
        <v/>
      </c>
      <c r="J88" s="32" t="str">
        <f ca="1">IFERROR(IF(AND(MOD(MONTH(J$1)+12-MONTH('Periodische Einnahmen'!$I3),'Periodische Einnahmen'!$H3)=0,J$1&gt;='Periodische Einnahmen'!$I3,J$1&lt;='Periodische Einnahmen'!$F3),'Periodische Einnahmen'!$D3,0),"")</f>
        <v/>
      </c>
      <c r="K88" s="32" t="str">
        <f ca="1">IFERROR(IF(AND(MOD(MONTH(K$1)+12-MONTH('Periodische Einnahmen'!$I3),'Periodische Einnahmen'!$H3)=0,K$1&gt;='Periodische Einnahmen'!$I3,K$1&lt;='Periodische Einnahmen'!$F3),'Periodische Einnahmen'!$D3,0),"")</f>
        <v/>
      </c>
      <c r="L88" s="32" t="str">
        <f ca="1">IFERROR(IF(AND(MOD(MONTH(L$1)+12-MONTH('Periodische Einnahmen'!$I3),'Periodische Einnahmen'!$H3)=0,L$1&gt;='Periodische Einnahmen'!$I3,L$1&lt;='Periodische Einnahmen'!$F3),'Periodische Einnahmen'!$D3,0),"")</f>
        <v/>
      </c>
      <c r="M88" s="32" t="str">
        <f ca="1">IFERROR(IF(AND(MOD(MONTH(M$1)+12-MONTH('Periodische Einnahmen'!$I3),'Periodische Einnahmen'!$H3)=0,M$1&gt;='Periodische Einnahmen'!$I3,M$1&lt;='Periodische Einnahmen'!$F3),'Periodische Einnahmen'!$D3,0),"")</f>
        <v/>
      </c>
      <c r="N88" s="32" t="str">
        <f ca="1">IFERROR(IF(AND(MOD(MONTH(N$1)+12-MONTH('Periodische Einnahmen'!$I3),'Periodische Einnahmen'!$H3)=0,N$1&gt;='Periodische Einnahmen'!$I3,N$1&lt;='Periodische Einnahmen'!$F3),'Periodische Einnahmen'!$D3,0),"")</f>
        <v/>
      </c>
      <c r="O88" s="32" t="str">
        <f ca="1">IFERROR(IF(AND(MOD(MONTH(O$1)+12-MONTH('Periodische Einnahmen'!$I3),'Periodische Einnahmen'!$H3)=0,O$1&gt;='Periodische Einnahmen'!$I3,O$1&lt;='Periodische Einnahmen'!$F3),'Periodische Einnahmen'!$D3,0),"")</f>
        <v/>
      </c>
      <c r="P88" s="32" t="str">
        <f ca="1">IFERROR(IF(AND(MOD(MONTH(P$1)+12-MONTH('Periodische Einnahmen'!$I3),'Periodische Einnahmen'!$H3)=0,P$1&gt;='Periodische Einnahmen'!$I3,P$1&lt;='Periodische Einnahmen'!$F3),'Periodische Einnahmen'!$D3,0),"")</f>
        <v/>
      </c>
      <c r="Q88" s="32" t="str">
        <f ca="1">IFERROR(IF(AND(MOD(MONTH(Q$1)+12-MONTH('Periodische Einnahmen'!$I3),'Periodische Einnahmen'!$H3)=0,Q$1&gt;='Periodische Einnahmen'!$I3,Q$1&lt;='Periodische Einnahmen'!$F3),'Periodische Einnahmen'!$D3,0),"")</f>
        <v/>
      </c>
      <c r="R88" s="32" t="str">
        <f ca="1">IFERROR(IF(AND(MOD(MONTH(R$1)+12-MONTH('Periodische Einnahmen'!$I3),'Periodische Einnahmen'!$H3)=0,R$1&gt;='Periodische Einnahmen'!$I3,R$1&lt;='Periodische Einnahmen'!$F3),'Periodische Einnahmen'!$D3,0),"")</f>
        <v/>
      </c>
      <c r="S88" s="32" t="str">
        <f ca="1">IFERROR(IF(AND(MOD(MONTH(S$1)+12-MONTH('Periodische Einnahmen'!$I3),'Periodische Einnahmen'!$H3)=0,S$1&gt;='Periodische Einnahmen'!$I3,S$1&lt;='Periodische Einnahmen'!$F3),'Periodische Einnahmen'!$D3,0),"")</f>
        <v/>
      </c>
      <c r="T88" s="32" t="str">
        <f ca="1">IFERROR(IF(AND(MOD(MONTH(T$1)+12-MONTH('Periodische Einnahmen'!$I3),'Periodische Einnahmen'!$H3)=0,T$1&gt;='Periodische Einnahmen'!$I3,T$1&lt;='Periodische Einnahmen'!$F3),'Periodische Einnahmen'!$D3,0),"")</f>
        <v/>
      </c>
      <c r="U88" s="32" t="str">
        <f ca="1">IFERROR(IF(AND(MOD(MONTH(U$1)+12-MONTH('Periodische Einnahmen'!$I3),'Periodische Einnahmen'!$H3)=0,U$1&gt;='Periodische Einnahmen'!$I3,U$1&lt;='Periodische Einnahmen'!$F3),'Periodische Einnahmen'!$D3,0),"")</f>
        <v/>
      </c>
      <c r="V88" s="32" t="str">
        <f ca="1">IFERROR(IF(AND(MOD(MONTH(V$1)+12-MONTH('Periodische Einnahmen'!$I3),'Periodische Einnahmen'!$H3)=0,V$1&gt;='Periodische Einnahmen'!$I3,V$1&lt;='Periodische Einnahmen'!$F3),'Periodische Einnahmen'!$D3,0),"")</f>
        <v/>
      </c>
      <c r="W88" s="32" t="str">
        <f ca="1">IFERROR(IF(AND(MOD(MONTH(W$1)+12-MONTH('Periodische Einnahmen'!$I3),'Periodische Einnahmen'!$H3)=0,W$1&gt;='Periodische Einnahmen'!$I3,W$1&lt;='Periodische Einnahmen'!$F3),'Periodische Einnahmen'!$D3,0),"")</f>
        <v/>
      </c>
      <c r="X88" s="32" t="str">
        <f ca="1">IFERROR(IF(AND(MOD(MONTH(X$1)+12-MONTH('Periodische Einnahmen'!$I3),'Periodische Einnahmen'!$H3)=0,X$1&gt;='Periodische Einnahmen'!$I3,X$1&lt;='Periodische Einnahmen'!$F3),'Periodische Einnahmen'!$D3,0),"")</f>
        <v/>
      </c>
      <c r="Y88" s="32" t="str">
        <f ca="1">IFERROR(IF(AND(MOD(MONTH(Y$1)+12-MONTH('Periodische Einnahmen'!$I3),'Periodische Einnahmen'!$H3)=0,Y$1&gt;='Periodische Einnahmen'!$I3,Y$1&lt;='Periodische Einnahmen'!$F3),'Periodische Einnahmen'!$D3,0),"")</f>
        <v/>
      </c>
      <c r="Z88" s="27">
        <f t="shared" ref="Z88:Z151" ca="1" si="21">SUM(B88:Y88)</f>
        <v>0</v>
      </c>
      <c r="AA88" s="28">
        <f t="shared" ref="AA88:AA151" ca="1" si="22">Z88/COUNT(B$1:Y$1)</f>
        <v>0</v>
      </c>
    </row>
    <row r="89" spans="1:28" s="3" customFormat="1" ht="14">
      <c r="A89" s="31" t="str">
        <f>IF('Periodische Einnahmen'!A4&lt;&gt;"",'Periodische Einnahmen'!A4&amp;" ("&amp;'Periodische Einnahmen'!C4&amp;" "&amp;TEXT('Periodische Einnahmen'!D4,"0.00")&amp;" ab "&amp;TEXT('Periodische Einnahmen'!E4,"MMM/JJJJ")&amp;")","")</f>
        <v/>
      </c>
      <c r="B89" s="32" t="str">
        <f ca="1">IFERROR(IF(AND(MOD(MONTH(B$1)+12-MONTH('Periodische Einnahmen'!$I4),'Periodische Einnahmen'!$H4)=0,B$1&gt;='Periodische Einnahmen'!$I4,B$1&lt;='Periodische Einnahmen'!$F4),'Periodische Einnahmen'!$D4,0),"")</f>
        <v/>
      </c>
      <c r="C89" s="32" t="str">
        <f ca="1">IFERROR(IF(AND(MOD(MONTH(C$1)+12-MONTH('Periodische Einnahmen'!$I4),'Periodische Einnahmen'!$H4)=0,C$1&gt;='Periodische Einnahmen'!$I4,C$1&lt;='Periodische Einnahmen'!$F4),'Periodische Einnahmen'!$D4,0),"")</f>
        <v/>
      </c>
      <c r="D89" s="32" t="str">
        <f ca="1">IFERROR(IF(AND(MOD(MONTH(D$1)+12-MONTH('Periodische Einnahmen'!$I4),'Periodische Einnahmen'!$H4)=0,D$1&gt;='Periodische Einnahmen'!$I4,D$1&lt;='Periodische Einnahmen'!$F4),'Periodische Einnahmen'!$D4,0),"")</f>
        <v/>
      </c>
      <c r="E89" s="32" t="str">
        <f ca="1">IFERROR(IF(AND(MOD(MONTH(E$1)+12-MONTH('Periodische Einnahmen'!$I4),'Periodische Einnahmen'!$H4)=0,E$1&gt;='Periodische Einnahmen'!$I4,E$1&lt;='Periodische Einnahmen'!$F4),'Periodische Einnahmen'!$D4,0),"")</f>
        <v/>
      </c>
      <c r="F89" s="32" t="str">
        <f ca="1">IFERROR(IF(AND(MOD(MONTH(F$1)+12-MONTH('Periodische Einnahmen'!$I4),'Periodische Einnahmen'!$H4)=0,F$1&gt;='Periodische Einnahmen'!$I4,F$1&lt;='Periodische Einnahmen'!$F4),'Periodische Einnahmen'!$D4,0),"")</f>
        <v/>
      </c>
      <c r="G89" s="32" t="str">
        <f ca="1">IFERROR(IF(AND(MOD(MONTH(G$1)+12-MONTH('Periodische Einnahmen'!$I4),'Periodische Einnahmen'!$H4)=0,G$1&gt;='Periodische Einnahmen'!$I4,G$1&lt;='Periodische Einnahmen'!$F4),'Periodische Einnahmen'!$D4,0),"")</f>
        <v/>
      </c>
      <c r="H89" s="32" t="str">
        <f ca="1">IFERROR(IF(AND(MOD(MONTH(H$1)+12-MONTH('Periodische Einnahmen'!$I4),'Periodische Einnahmen'!$H4)=0,H$1&gt;='Periodische Einnahmen'!$I4,H$1&lt;='Periodische Einnahmen'!$F4),'Periodische Einnahmen'!$D4,0),"")</f>
        <v/>
      </c>
      <c r="I89" s="32" t="str">
        <f ca="1">IFERROR(IF(AND(MOD(MONTH(I$1)+12-MONTH('Periodische Einnahmen'!$I4),'Periodische Einnahmen'!$H4)=0,I$1&gt;='Periodische Einnahmen'!$I4,I$1&lt;='Periodische Einnahmen'!$F4),'Periodische Einnahmen'!$D4,0),"")</f>
        <v/>
      </c>
      <c r="J89" s="32" t="str">
        <f ca="1">IFERROR(IF(AND(MOD(MONTH(J$1)+12-MONTH('Periodische Einnahmen'!$I4),'Periodische Einnahmen'!$H4)=0,J$1&gt;='Periodische Einnahmen'!$I4,J$1&lt;='Periodische Einnahmen'!$F4),'Periodische Einnahmen'!$D4,0),"")</f>
        <v/>
      </c>
      <c r="K89" s="32" t="str">
        <f ca="1">IFERROR(IF(AND(MOD(MONTH(K$1)+12-MONTH('Periodische Einnahmen'!$I4),'Periodische Einnahmen'!$H4)=0,K$1&gt;='Periodische Einnahmen'!$I4,K$1&lt;='Periodische Einnahmen'!$F4),'Periodische Einnahmen'!$D4,0),"")</f>
        <v/>
      </c>
      <c r="L89" s="32" t="str">
        <f ca="1">IFERROR(IF(AND(MOD(MONTH(L$1)+12-MONTH('Periodische Einnahmen'!$I4),'Periodische Einnahmen'!$H4)=0,L$1&gt;='Periodische Einnahmen'!$I4,L$1&lt;='Periodische Einnahmen'!$F4),'Periodische Einnahmen'!$D4,0),"")</f>
        <v/>
      </c>
      <c r="M89" s="32" t="str">
        <f ca="1">IFERROR(IF(AND(MOD(MONTH(M$1)+12-MONTH('Periodische Einnahmen'!$I4),'Periodische Einnahmen'!$H4)=0,M$1&gt;='Periodische Einnahmen'!$I4,M$1&lt;='Periodische Einnahmen'!$F4),'Periodische Einnahmen'!$D4,0),"")</f>
        <v/>
      </c>
      <c r="N89" s="32" t="str">
        <f ca="1">IFERROR(IF(AND(MOD(MONTH(N$1)+12-MONTH('Periodische Einnahmen'!$I4),'Periodische Einnahmen'!$H4)=0,N$1&gt;='Periodische Einnahmen'!$I4,N$1&lt;='Periodische Einnahmen'!$F4),'Periodische Einnahmen'!$D4,0),"")</f>
        <v/>
      </c>
      <c r="O89" s="32" t="str">
        <f ca="1">IFERROR(IF(AND(MOD(MONTH(O$1)+12-MONTH('Periodische Einnahmen'!$I4),'Periodische Einnahmen'!$H4)=0,O$1&gt;='Periodische Einnahmen'!$I4,O$1&lt;='Periodische Einnahmen'!$F4),'Periodische Einnahmen'!$D4,0),"")</f>
        <v/>
      </c>
      <c r="P89" s="32" t="str">
        <f ca="1">IFERROR(IF(AND(MOD(MONTH(P$1)+12-MONTH('Periodische Einnahmen'!$I4),'Periodische Einnahmen'!$H4)=0,P$1&gt;='Periodische Einnahmen'!$I4,P$1&lt;='Periodische Einnahmen'!$F4),'Periodische Einnahmen'!$D4,0),"")</f>
        <v/>
      </c>
      <c r="Q89" s="32" t="str">
        <f ca="1">IFERROR(IF(AND(MOD(MONTH(Q$1)+12-MONTH('Periodische Einnahmen'!$I4),'Periodische Einnahmen'!$H4)=0,Q$1&gt;='Periodische Einnahmen'!$I4,Q$1&lt;='Periodische Einnahmen'!$F4),'Periodische Einnahmen'!$D4,0),"")</f>
        <v/>
      </c>
      <c r="R89" s="32" t="str">
        <f ca="1">IFERROR(IF(AND(MOD(MONTH(R$1)+12-MONTH('Periodische Einnahmen'!$I4),'Periodische Einnahmen'!$H4)=0,R$1&gt;='Periodische Einnahmen'!$I4,R$1&lt;='Periodische Einnahmen'!$F4),'Periodische Einnahmen'!$D4,0),"")</f>
        <v/>
      </c>
      <c r="S89" s="32" t="str">
        <f ca="1">IFERROR(IF(AND(MOD(MONTH(S$1)+12-MONTH('Periodische Einnahmen'!$I4),'Periodische Einnahmen'!$H4)=0,S$1&gt;='Periodische Einnahmen'!$I4,S$1&lt;='Periodische Einnahmen'!$F4),'Periodische Einnahmen'!$D4,0),"")</f>
        <v/>
      </c>
      <c r="T89" s="32" t="str">
        <f ca="1">IFERROR(IF(AND(MOD(MONTH(T$1)+12-MONTH('Periodische Einnahmen'!$I4),'Periodische Einnahmen'!$H4)=0,T$1&gt;='Periodische Einnahmen'!$I4,T$1&lt;='Periodische Einnahmen'!$F4),'Periodische Einnahmen'!$D4,0),"")</f>
        <v/>
      </c>
      <c r="U89" s="32" t="str">
        <f ca="1">IFERROR(IF(AND(MOD(MONTH(U$1)+12-MONTH('Periodische Einnahmen'!$I4),'Periodische Einnahmen'!$H4)=0,U$1&gt;='Periodische Einnahmen'!$I4,U$1&lt;='Periodische Einnahmen'!$F4),'Periodische Einnahmen'!$D4,0),"")</f>
        <v/>
      </c>
      <c r="V89" s="32" t="str">
        <f ca="1">IFERROR(IF(AND(MOD(MONTH(V$1)+12-MONTH('Periodische Einnahmen'!$I4),'Periodische Einnahmen'!$H4)=0,V$1&gt;='Periodische Einnahmen'!$I4,V$1&lt;='Periodische Einnahmen'!$F4),'Periodische Einnahmen'!$D4,0),"")</f>
        <v/>
      </c>
      <c r="W89" s="32" t="str">
        <f ca="1">IFERROR(IF(AND(MOD(MONTH(W$1)+12-MONTH('Periodische Einnahmen'!$I4),'Periodische Einnahmen'!$H4)=0,W$1&gt;='Periodische Einnahmen'!$I4,W$1&lt;='Periodische Einnahmen'!$F4),'Periodische Einnahmen'!$D4,0),"")</f>
        <v/>
      </c>
      <c r="X89" s="32" t="str">
        <f ca="1">IFERROR(IF(AND(MOD(MONTH(X$1)+12-MONTH('Periodische Einnahmen'!$I4),'Periodische Einnahmen'!$H4)=0,X$1&gt;='Periodische Einnahmen'!$I4,X$1&lt;='Periodische Einnahmen'!$F4),'Periodische Einnahmen'!$D4,0),"")</f>
        <v/>
      </c>
      <c r="Y89" s="32" t="str">
        <f ca="1">IFERROR(IF(AND(MOD(MONTH(Y$1)+12-MONTH('Periodische Einnahmen'!$I4),'Periodische Einnahmen'!$H4)=0,Y$1&gt;='Periodische Einnahmen'!$I4,Y$1&lt;='Periodische Einnahmen'!$F4),'Periodische Einnahmen'!$D4,0),"")</f>
        <v/>
      </c>
      <c r="Z89" s="27">
        <f t="shared" ca="1" si="21"/>
        <v>0</v>
      </c>
      <c r="AA89" s="28">
        <f t="shared" ca="1" si="22"/>
        <v>0</v>
      </c>
    </row>
    <row r="90" spans="1:28" s="3" customFormat="1" ht="14">
      <c r="A90" s="31" t="str">
        <f>IF('Periodische Einnahmen'!A5&lt;&gt;"",'Periodische Einnahmen'!A5&amp;" ("&amp;'Periodische Einnahmen'!C5&amp;" "&amp;TEXT('Periodische Einnahmen'!D5,"0.00")&amp;" ab "&amp;TEXT('Periodische Einnahmen'!E5,"MMM/JJJJ")&amp;")","")</f>
        <v/>
      </c>
      <c r="B90" s="32" t="str">
        <f ca="1">IFERROR(IF(AND(MOD(MONTH(B$1)+12-MONTH('Periodische Einnahmen'!$I5),'Periodische Einnahmen'!$H5)=0,B$1&gt;='Periodische Einnahmen'!$I5,B$1&lt;='Periodische Einnahmen'!$F5),'Periodische Einnahmen'!$D5,0),"")</f>
        <v/>
      </c>
      <c r="C90" s="32" t="str">
        <f ca="1">IFERROR(IF(AND(MOD(MONTH(C$1)+12-MONTH('Periodische Einnahmen'!$I5),'Periodische Einnahmen'!$H5)=0,C$1&gt;='Periodische Einnahmen'!$I5,C$1&lt;='Periodische Einnahmen'!$F5),'Periodische Einnahmen'!$D5,0),"")</f>
        <v/>
      </c>
      <c r="D90" s="32" t="str">
        <f ca="1">IFERROR(IF(AND(MOD(MONTH(D$1)+12-MONTH('Periodische Einnahmen'!$I5),'Periodische Einnahmen'!$H5)=0,D$1&gt;='Periodische Einnahmen'!$I5,D$1&lt;='Periodische Einnahmen'!$F5),'Periodische Einnahmen'!$D5,0),"")</f>
        <v/>
      </c>
      <c r="E90" s="32" t="str">
        <f ca="1">IFERROR(IF(AND(MOD(MONTH(E$1)+12-MONTH('Periodische Einnahmen'!$I5),'Periodische Einnahmen'!$H5)=0,E$1&gt;='Periodische Einnahmen'!$I5,E$1&lt;='Periodische Einnahmen'!$F5),'Periodische Einnahmen'!$D5,0),"")</f>
        <v/>
      </c>
      <c r="F90" s="32" t="str">
        <f ca="1">IFERROR(IF(AND(MOD(MONTH(F$1)+12-MONTH('Periodische Einnahmen'!$I5),'Periodische Einnahmen'!$H5)=0,F$1&gt;='Periodische Einnahmen'!$I5,F$1&lt;='Periodische Einnahmen'!$F5),'Periodische Einnahmen'!$D5,0),"")</f>
        <v/>
      </c>
      <c r="G90" s="32" t="str">
        <f ca="1">IFERROR(IF(AND(MOD(MONTH(G$1)+12-MONTH('Periodische Einnahmen'!$I5),'Periodische Einnahmen'!$H5)=0,G$1&gt;='Periodische Einnahmen'!$I5,G$1&lt;='Periodische Einnahmen'!$F5),'Periodische Einnahmen'!$D5,0),"")</f>
        <v/>
      </c>
      <c r="H90" s="32" t="str">
        <f ca="1">IFERROR(IF(AND(MOD(MONTH(H$1)+12-MONTH('Periodische Einnahmen'!$I5),'Periodische Einnahmen'!$H5)=0,H$1&gt;='Periodische Einnahmen'!$I5,H$1&lt;='Periodische Einnahmen'!$F5),'Periodische Einnahmen'!$D5,0),"")</f>
        <v/>
      </c>
      <c r="I90" s="32" t="str">
        <f ca="1">IFERROR(IF(AND(MOD(MONTH(I$1)+12-MONTH('Periodische Einnahmen'!$I5),'Periodische Einnahmen'!$H5)=0,I$1&gt;='Periodische Einnahmen'!$I5,I$1&lt;='Periodische Einnahmen'!$F5),'Periodische Einnahmen'!$D5,0),"")</f>
        <v/>
      </c>
      <c r="J90" s="32" t="str">
        <f ca="1">IFERROR(IF(AND(MOD(MONTH(J$1)+12-MONTH('Periodische Einnahmen'!$I5),'Periodische Einnahmen'!$H5)=0,J$1&gt;='Periodische Einnahmen'!$I5,J$1&lt;='Periodische Einnahmen'!$F5),'Periodische Einnahmen'!$D5,0),"")</f>
        <v/>
      </c>
      <c r="K90" s="32" t="str">
        <f ca="1">IFERROR(IF(AND(MOD(MONTH(K$1)+12-MONTH('Periodische Einnahmen'!$I5),'Periodische Einnahmen'!$H5)=0,K$1&gt;='Periodische Einnahmen'!$I5,K$1&lt;='Periodische Einnahmen'!$F5),'Periodische Einnahmen'!$D5,0),"")</f>
        <v/>
      </c>
      <c r="L90" s="32" t="str">
        <f ca="1">IFERROR(IF(AND(MOD(MONTH(L$1)+12-MONTH('Periodische Einnahmen'!$I5),'Periodische Einnahmen'!$H5)=0,L$1&gt;='Periodische Einnahmen'!$I5,L$1&lt;='Periodische Einnahmen'!$F5),'Periodische Einnahmen'!$D5,0),"")</f>
        <v/>
      </c>
      <c r="M90" s="32" t="str">
        <f ca="1">IFERROR(IF(AND(MOD(MONTH(M$1)+12-MONTH('Periodische Einnahmen'!$I5),'Periodische Einnahmen'!$H5)=0,M$1&gt;='Periodische Einnahmen'!$I5,M$1&lt;='Periodische Einnahmen'!$F5),'Periodische Einnahmen'!$D5,0),"")</f>
        <v/>
      </c>
      <c r="N90" s="32" t="str">
        <f ca="1">IFERROR(IF(AND(MOD(MONTH(N$1)+12-MONTH('Periodische Einnahmen'!$I5),'Periodische Einnahmen'!$H5)=0,N$1&gt;='Periodische Einnahmen'!$I5,N$1&lt;='Periodische Einnahmen'!$F5),'Periodische Einnahmen'!$D5,0),"")</f>
        <v/>
      </c>
      <c r="O90" s="32" t="str">
        <f ca="1">IFERROR(IF(AND(MOD(MONTH(O$1)+12-MONTH('Periodische Einnahmen'!$I5),'Periodische Einnahmen'!$H5)=0,O$1&gt;='Periodische Einnahmen'!$I5,O$1&lt;='Periodische Einnahmen'!$F5),'Periodische Einnahmen'!$D5,0),"")</f>
        <v/>
      </c>
      <c r="P90" s="32" t="str">
        <f ca="1">IFERROR(IF(AND(MOD(MONTH(P$1)+12-MONTH('Periodische Einnahmen'!$I5),'Periodische Einnahmen'!$H5)=0,P$1&gt;='Periodische Einnahmen'!$I5,P$1&lt;='Periodische Einnahmen'!$F5),'Periodische Einnahmen'!$D5,0),"")</f>
        <v/>
      </c>
      <c r="Q90" s="32" t="str">
        <f ca="1">IFERROR(IF(AND(MOD(MONTH(Q$1)+12-MONTH('Periodische Einnahmen'!$I5),'Periodische Einnahmen'!$H5)=0,Q$1&gt;='Periodische Einnahmen'!$I5,Q$1&lt;='Periodische Einnahmen'!$F5),'Periodische Einnahmen'!$D5,0),"")</f>
        <v/>
      </c>
      <c r="R90" s="32" t="str">
        <f ca="1">IFERROR(IF(AND(MOD(MONTH(R$1)+12-MONTH('Periodische Einnahmen'!$I5),'Periodische Einnahmen'!$H5)=0,R$1&gt;='Periodische Einnahmen'!$I5,R$1&lt;='Periodische Einnahmen'!$F5),'Periodische Einnahmen'!$D5,0),"")</f>
        <v/>
      </c>
      <c r="S90" s="32" t="str">
        <f ca="1">IFERROR(IF(AND(MOD(MONTH(S$1)+12-MONTH('Periodische Einnahmen'!$I5),'Periodische Einnahmen'!$H5)=0,S$1&gt;='Periodische Einnahmen'!$I5,S$1&lt;='Periodische Einnahmen'!$F5),'Periodische Einnahmen'!$D5,0),"")</f>
        <v/>
      </c>
      <c r="T90" s="32" t="str">
        <f ca="1">IFERROR(IF(AND(MOD(MONTH(T$1)+12-MONTH('Periodische Einnahmen'!$I5),'Periodische Einnahmen'!$H5)=0,T$1&gt;='Periodische Einnahmen'!$I5,T$1&lt;='Periodische Einnahmen'!$F5),'Periodische Einnahmen'!$D5,0),"")</f>
        <v/>
      </c>
      <c r="U90" s="32" t="str">
        <f ca="1">IFERROR(IF(AND(MOD(MONTH(U$1)+12-MONTH('Periodische Einnahmen'!$I5),'Periodische Einnahmen'!$H5)=0,U$1&gt;='Periodische Einnahmen'!$I5,U$1&lt;='Periodische Einnahmen'!$F5),'Periodische Einnahmen'!$D5,0),"")</f>
        <v/>
      </c>
      <c r="V90" s="32" t="str">
        <f ca="1">IFERROR(IF(AND(MOD(MONTH(V$1)+12-MONTH('Periodische Einnahmen'!$I5),'Periodische Einnahmen'!$H5)=0,V$1&gt;='Periodische Einnahmen'!$I5,V$1&lt;='Periodische Einnahmen'!$F5),'Periodische Einnahmen'!$D5,0),"")</f>
        <v/>
      </c>
      <c r="W90" s="32" t="str">
        <f ca="1">IFERROR(IF(AND(MOD(MONTH(W$1)+12-MONTH('Periodische Einnahmen'!$I5),'Periodische Einnahmen'!$H5)=0,W$1&gt;='Periodische Einnahmen'!$I5,W$1&lt;='Periodische Einnahmen'!$F5),'Periodische Einnahmen'!$D5,0),"")</f>
        <v/>
      </c>
      <c r="X90" s="32" t="str">
        <f ca="1">IFERROR(IF(AND(MOD(MONTH(X$1)+12-MONTH('Periodische Einnahmen'!$I5),'Periodische Einnahmen'!$H5)=0,X$1&gt;='Periodische Einnahmen'!$I5,X$1&lt;='Periodische Einnahmen'!$F5),'Periodische Einnahmen'!$D5,0),"")</f>
        <v/>
      </c>
      <c r="Y90" s="32" t="str">
        <f ca="1">IFERROR(IF(AND(MOD(MONTH(Y$1)+12-MONTH('Periodische Einnahmen'!$I5),'Periodische Einnahmen'!$H5)=0,Y$1&gt;='Periodische Einnahmen'!$I5,Y$1&lt;='Periodische Einnahmen'!$F5),'Periodische Einnahmen'!$D5,0),"")</f>
        <v/>
      </c>
      <c r="Z90" s="27">
        <f t="shared" ca="1" si="21"/>
        <v>0</v>
      </c>
      <c r="AA90" s="28">
        <f t="shared" ca="1" si="22"/>
        <v>0</v>
      </c>
    </row>
    <row r="91" spans="1:28" s="3" customFormat="1" ht="14">
      <c r="A91" s="31" t="str">
        <f>IF('Periodische Einnahmen'!A6&lt;&gt;"",'Periodische Einnahmen'!A6&amp;" ("&amp;'Periodische Einnahmen'!C6&amp;" "&amp;TEXT('Periodische Einnahmen'!D6,"0.00")&amp;" ab "&amp;TEXT('Periodische Einnahmen'!E6,"MMM/JJJJ")&amp;")","")</f>
        <v/>
      </c>
      <c r="B91" s="32" t="str">
        <f ca="1">IFERROR(IF(AND(MOD(MONTH(B$1)+12-MONTH('Periodische Einnahmen'!$I6),'Periodische Einnahmen'!$H6)=0,B$1&gt;='Periodische Einnahmen'!$I6,B$1&lt;='Periodische Einnahmen'!$F6),'Periodische Einnahmen'!$D6,0),"")</f>
        <v/>
      </c>
      <c r="C91" s="32" t="str">
        <f ca="1">IFERROR(IF(AND(MOD(MONTH(C$1)+12-MONTH('Periodische Einnahmen'!$I6),'Periodische Einnahmen'!$H6)=0,C$1&gt;='Periodische Einnahmen'!$I6,C$1&lt;='Periodische Einnahmen'!$F6),'Periodische Einnahmen'!$D6,0),"")</f>
        <v/>
      </c>
      <c r="D91" s="32" t="str">
        <f ca="1">IFERROR(IF(AND(MOD(MONTH(D$1)+12-MONTH('Periodische Einnahmen'!$I6),'Periodische Einnahmen'!$H6)=0,D$1&gt;='Periodische Einnahmen'!$I6,D$1&lt;='Periodische Einnahmen'!$F6),'Periodische Einnahmen'!$D6,0),"")</f>
        <v/>
      </c>
      <c r="E91" s="32" t="str">
        <f ca="1">IFERROR(IF(AND(MOD(MONTH(E$1)+12-MONTH('Periodische Einnahmen'!$I6),'Periodische Einnahmen'!$H6)=0,E$1&gt;='Periodische Einnahmen'!$I6,E$1&lt;='Periodische Einnahmen'!$F6),'Periodische Einnahmen'!$D6,0),"")</f>
        <v/>
      </c>
      <c r="F91" s="32" t="str">
        <f ca="1">IFERROR(IF(AND(MOD(MONTH(F$1)+12-MONTH('Periodische Einnahmen'!$I6),'Periodische Einnahmen'!$H6)=0,F$1&gt;='Periodische Einnahmen'!$I6,F$1&lt;='Periodische Einnahmen'!$F6),'Periodische Einnahmen'!$D6,0),"")</f>
        <v/>
      </c>
      <c r="G91" s="32" t="str">
        <f ca="1">IFERROR(IF(AND(MOD(MONTH(G$1)+12-MONTH('Periodische Einnahmen'!$I6),'Periodische Einnahmen'!$H6)=0,G$1&gt;='Periodische Einnahmen'!$I6,G$1&lt;='Periodische Einnahmen'!$F6),'Periodische Einnahmen'!$D6,0),"")</f>
        <v/>
      </c>
      <c r="H91" s="32" t="str">
        <f ca="1">IFERROR(IF(AND(MOD(MONTH(H$1)+12-MONTH('Periodische Einnahmen'!$I6),'Periodische Einnahmen'!$H6)=0,H$1&gt;='Periodische Einnahmen'!$I6,H$1&lt;='Periodische Einnahmen'!$F6),'Periodische Einnahmen'!$D6,0),"")</f>
        <v/>
      </c>
      <c r="I91" s="32" t="str">
        <f ca="1">IFERROR(IF(AND(MOD(MONTH(I$1)+12-MONTH('Periodische Einnahmen'!$I6),'Periodische Einnahmen'!$H6)=0,I$1&gt;='Periodische Einnahmen'!$I6,I$1&lt;='Periodische Einnahmen'!$F6),'Periodische Einnahmen'!$D6,0),"")</f>
        <v/>
      </c>
      <c r="J91" s="32" t="str">
        <f ca="1">IFERROR(IF(AND(MOD(MONTH(J$1)+12-MONTH('Periodische Einnahmen'!$I6),'Periodische Einnahmen'!$H6)=0,J$1&gt;='Periodische Einnahmen'!$I6,J$1&lt;='Periodische Einnahmen'!$F6),'Periodische Einnahmen'!$D6,0),"")</f>
        <v/>
      </c>
      <c r="K91" s="32" t="str">
        <f ca="1">IFERROR(IF(AND(MOD(MONTH(K$1)+12-MONTH('Periodische Einnahmen'!$I6),'Periodische Einnahmen'!$H6)=0,K$1&gt;='Periodische Einnahmen'!$I6,K$1&lt;='Periodische Einnahmen'!$F6),'Periodische Einnahmen'!$D6,0),"")</f>
        <v/>
      </c>
      <c r="L91" s="32" t="str">
        <f ca="1">IFERROR(IF(AND(MOD(MONTH(L$1)+12-MONTH('Periodische Einnahmen'!$I6),'Periodische Einnahmen'!$H6)=0,L$1&gt;='Periodische Einnahmen'!$I6,L$1&lt;='Periodische Einnahmen'!$F6),'Periodische Einnahmen'!$D6,0),"")</f>
        <v/>
      </c>
      <c r="M91" s="32" t="str">
        <f ca="1">IFERROR(IF(AND(MOD(MONTH(M$1)+12-MONTH('Periodische Einnahmen'!$I6),'Periodische Einnahmen'!$H6)=0,M$1&gt;='Periodische Einnahmen'!$I6,M$1&lt;='Periodische Einnahmen'!$F6),'Periodische Einnahmen'!$D6,0),"")</f>
        <v/>
      </c>
      <c r="N91" s="32" t="str">
        <f ca="1">IFERROR(IF(AND(MOD(MONTH(N$1)+12-MONTH('Periodische Einnahmen'!$I6),'Periodische Einnahmen'!$H6)=0,N$1&gt;='Periodische Einnahmen'!$I6,N$1&lt;='Periodische Einnahmen'!$F6),'Periodische Einnahmen'!$D6,0),"")</f>
        <v/>
      </c>
      <c r="O91" s="32" t="str">
        <f ca="1">IFERROR(IF(AND(MOD(MONTH(O$1)+12-MONTH('Periodische Einnahmen'!$I6),'Periodische Einnahmen'!$H6)=0,O$1&gt;='Periodische Einnahmen'!$I6,O$1&lt;='Periodische Einnahmen'!$F6),'Periodische Einnahmen'!$D6,0),"")</f>
        <v/>
      </c>
      <c r="P91" s="32" t="str">
        <f ca="1">IFERROR(IF(AND(MOD(MONTH(P$1)+12-MONTH('Periodische Einnahmen'!$I6),'Periodische Einnahmen'!$H6)=0,P$1&gt;='Periodische Einnahmen'!$I6,P$1&lt;='Periodische Einnahmen'!$F6),'Periodische Einnahmen'!$D6,0),"")</f>
        <v/>
      </c>
      <c r="Q91" s="32" t="str">
        <f ca="1">IFERROR(IF(AND(MOD(MONTH(Q$1)+12-MONTH('Periodische Einnahmen'!$I6),'Periodische Einnahmen'!$H6)=0,Q$1&gt;='Periodische Einnahmen'!$I6,Q$1&lt;='Periodische Einnahmen'!$F6),'Periodische Einnahmen'!$D6,0),"")</f>
        <v/>
      </c>
      <c r="R91" s="32" t="str">
        <f ca="1">IFERROR(IF(AND(MOD(MONTH(R$1)+12-MONTH('Periodische Einnahmen'!$I6),'Periodische Einnahmen'!$H6)=0,R$1&gt;='Periodische Einnahmen'!$I6,R$1&lt;='Periodische Einnahmen'!$F6),'Periodische Einnahmen'!$D6,0),"")</f>
        <v/>
      </c>
      <c r="S91" s="32" t="str">
        <f ca="1">IFERROR(IF(AND(MOD(MONTH(S$1)+12-MONTH('Periodische Einnahmen'!$I6),'Periodische Einnahmen'!$H6)=0,S$1&gt;='Periodische Einnahmen'!$I6,S$1&lt;='Periodische Einnahmen'!$F6),'Periodische Einnahmen'!$D6,0),"")</f>
        <v/>
      </c>
      <c r="T91" s="32" t="str">
        <f ca="1">IFERROR(IF(AND(MOD(MONTH(T$1)+12-MONTH('Periodische Einnahmen'!$I6),'Periodische Einnahmen'!$H6)=0,T$1&gt;='Periodische Einnahmen'!$I6,T$1&lt;='Periodische Einnahmen'!$F6),'Periodische Einnahmen'!$D6,0),"")</f>
        <v/>
      </c>
      <c r="U91" s="32" t="str">
        <f ca="1">IFERROR(IF(AND(MOD(MONTH(U$1)+12-MONTH('Periodische Einnahmen'!$I6),'Periodische Einnahmen'!$H6)=0,U$1&gt;='Periodische Einnahmen'!$I6,U$1&lt;='Periodische Einnahmen'!$F6),'Periodische Einnahmen'!$D6,0),"")</f>
        <v/>
      </c>
      <c r="V91" s="32" t="str">
        <f ca="1">IFERROR(IF(AND(MOD(MONTH(V$1)+12-MONTH('Periodische Einnahmen'!$I6),'Periodische Einnahmen'!$H6)=0,V$1&gt;='Periodische Einnahmen'!$I6,V$1&lt;='Periodische Einnahmen'!$F6),'Periodische Einnahmen'!$D6,0),"")</f>
        <v/>
      </c>
      <c r="W91" s="32" t="str">
        <f ca="1">IFERROR(IF(AND(MOD(MONTH(W$1)+12-MONTH('Periodische Einnahmen'!$I6),'Periodische Einnahmen'!$H6)=0,W$1&gt;='Periodische Einnahmen'!$I6,W$1&lt;='Periodische Einnahmen'!$F6),'Periodische Einnahmen'!$D6,0),"")</f>
        <v/>
      </c>
      <c r="X91" s="32" t="str">
        <f ca="1">IFERROR(IF(AND(MOD(MONTH(X$1)+12-MONTH('Periodische Einnahmen'!$I6),'Periodische Einnahmen'!$H6)=0,X$1&gt;='Periodische Einnahmen'!$I6,X$1&lt;='Periodische Einnahmen'!$F6),'Periodische Einnahmen'!$D6,0),"")</f>
        <v/>
      </c>
      <c r="Y91" s="32" t="str">
        <f ca="1">IFERROR(IF(AND(MOD(MONTH(Y$1)+12-MONTH('Periodische Einnahmen'!$I6),'Periodische Einnahmen'!$H6)=0,Y$1&gt;='Periodische Einnahmen'!$I6,Y$1&lt;='Periodische Einnahmen'!$F6),'Periodische Einnahmen'!$D6,0),"")</f>
        <v/>
      </c>
      <c r="Z91" s="27">
        <f t="shared" ca="1" si="21"/>
        <v>0</v>
      </c>
      <c r="AA91" s="28">
        <f t="shared" ca="1" si="22"/>
        <v>0</v>
      </c>
    </row>
    <row r="92" spans="1:28" s="3" customFormat="1" ht="14">
      <c r="A92" s="31" t="str">
        <f>IF('Periodische Einnahmen'!A7&lt;&gt;"",'Periodische Einnahmen'!A7&amp;" ("&amp;'Periodische Einnahmen'!C7&amp;" "&amp;TEXT('Periodische Einnahmen'!D7,"0.00")&amp;" ab "&amp;TEXT('Periodische Einnahmen'!E7,"MMM/JJJJ")&amp;")","")</f>
        <v/>
      </c>
      <c r="B92" s="32" t="str">
        <f ca="1">IFERROR(IF(AND(MOD(MONTH(B$1)+12-MONTH('Periodische Einnahmen'!$I7),'Periodische Einnahmen'!$H7)=0,B$1&gt;='Periodische Einnahmen'!$I7,B$1&lt;='Periodische Einnahmen'!$F7),'Periodische Einnahmen'!$D7,0),"")</f>
        <v/>
      </c>
      <c r="C92" s="32" t="str">
        <f ca="1">IFERROR(IF(AND(MOD(MONTH(C$1)+12-MONTH('Periodische Einnahmen'!$I7),'Periodische Einnahmen'!$H7)=0,C$1&gt;='Periodische Einnahmen'!$I7,C$1&lt;='Periodische Einnahmen'!$F7),'Periodische Einnahmen'!$D7,0),"")</f>
        <v/>
      </c>
      <c r="D92" s="32" t="str">
        <f ca="1">IFERROR(IF(AND(MOD(MONTH(D$1)+12-MONTH('Periodische Einnahmen'!$I7),'Periodische Einnahmen'!$H7)=0,D$1&gt;='Periodische Einnahmen'!$I7,D$1&lt;='Periodische Einnahmen'!$F7),'Periodische Einnahmen'!$D7,0),"")</f>
        <v/>
      </c>
      <c r="E92" s="32" t="str">
        <f ca="1">IFERROR(IF(AND(MOD(MONTH(E$1)+12-MONTH('Periodische Einnahmen'!$I7),'Periodische Einnahmen'!$H7)=0,E$1&gt;='Periodische Einnahmen'!$I7,E$1&lt;='Periodische Einnahmen'!$F7),'Periodische Einnahmen'!$D7,0),"")</f>
        <v/>
      </c>
      <c r="F92" s="32" t="str">
        <f ca="1">IFERROR(IF(AND(MOD(MONTH(F$1)+12-MONTH('Periodische Einnahmen'!$I7),'Periodische Einnahmen'!$H7)=0,F$1&gt;='Periodische Einnahmen'!$I7,F$1&lt;='Periodische Einnahmen'!$F7),'Periodische Einnahmen'!$D7,0),"")</f>
        <v/>
      </c>
      <c r="G92" s="32" t="str">
        <f ca="1">IFERROR(IF(AND(MOD(MONTH(G$1)+12-MONTH('Periodische Einnahmen'!$I7),'Periodische Einnahmen'!$H7)=0,G$1&gt;='Periodische Einnahmen'!$I7,G$1&lt;='Periodische Einnahmen'!$F7),'Periodische Einnahmen'!$D7,0),"")</f>
        <v/>
      </c>
      <c r="H92" s="32" t="str">
        <f ca="1">IFERROR(IF(AND(MOD(MONTH(H$1)+12-MONTH('Periodische Einnahmen'!$I7),'Periodische Einnahmen'!$H7)=0,H$1&gt;='Periodische Einnahmen'!$I7,H$1&lt;='Periodische Einnahmen'!$F7),'Periodische Einnahmen'!$D7,0),"")</f>
        <v/>
      </c>
      <c r="I92" s="32" t="str">
        <f ca="1">IFERROR(IF(AND(MOD(MONTH(I$1)+12-MONTH('Periodische Einnahmen'!$I7),'Periodische Einnahmen'!$H7)=0,I$1&gt;='Periodische Einnahmen'!$I7,I$1&lt;='Periodische Einnahmen'!$F7),'Periodische Einnahmen'!$D7,0),"")</f>
        <v/>
      </c>
      <c r="J92" s="32" t="str">
        <f ca="1">IFERROR(IF(AND(MOD(MONTH(J$1)+12-MONTH('Periodische Einnahmen'!$I7),'Periodische Einnahmen'!$H7)=0,J$1&gt;='Periodische Einnahmen'!$I7,J$1&lt;='Periodische Einnahmen'!$F7),'Periodische Einnahmen'!$D7,0),"")</f>
        <v/>
      </c>
      <c r="K92" s="32" t="str">
        <f ca="1">IFERROR(IF(AND(MOD(MONTH(K$1)+12-MONTH('Periodische Einnahmen'!$I7),'Periodische Einnahmen'!$H7)=0,K$1&gt;='Periodische Einnahmen'!$I7,K$1&lt;='Periodische Einnahmen'!$F7),'Periodische Einnahmen'!$D7,0),"")</f>
        <v/>
      </c>
      <c r="L92" s="32" t="str">
        <f ca="1">IFERROR(IF(AND(MOD(MONTH(L$1)+12-MONTH('Periodische Einnahmen'!$I7),'Periodische Einnahmen'!$H7)=0,L$1&gt;='Periodische Einnahmen'!$I7,L$1&lt;='Periodische Einnahmen'!$F7),'Periodische Einnahmen'!$D7,0),"")</f>
        <v/>
      </c>
      <c r="M92" s="32" t="str">
        <f ca="1">IFERROR(IF(AND(MOD(MONTH(M$1)+12-MONTH('Periodische Einnahmen'!$I7),'Periodische Einnahmen'!$H7)=0,M$1&gt;='Periodische Einnahmen'!$I7,M$1&lt;='Periodische Einnahmen'!$F7),'Periodische Einnahmen'!$D7,0),"")</f>
        <v/>
      </c>
      <c r="N92" s="32" t="str">
        <f ca="1">IFERROR(IF(AND(MOD(MONTH(N$1)+12-MONTH('Periodische Einnahmen'!$I7),'Periodische Einnahmen'!$H7)=0,N$1&gt;='Periodische Einnahmen'!$I7,N$1&lt;='Periodische Einnahmen'!$F7),'Periodische Einnahmen'!$D7,0),"")</f>
        <v/>
      </c>
      <c r="O92" s="32" t="str">
        <f ca="1">IFERROR(IF(AND(MOD(MONTH(O$1)+12-MONTH('Periodische Einnahmen'!$I7),'Periodische Einnahmen'!$H7)=0,O$1&gt;='Periodische Einnahmen'!$I7,O$1&lt;='Periodische Einnahmen'!$F7),'Periodische Einnahmen'!$D7,0),"")</f>
        <v/>
      </c>
      <c r="P92" s="32" t="str">
        <f ca="1">IFERROR(IF(AND(MOD(MONTH(P$1)+12-MONTH('Periodische Einnahmen'!$I7),'Periodische Einnahmen'!$H7)=0,P$1&gt;='Periodische Einnahmen'!$I7,P$1&lt;='Periodische Einnahmen'!$F7),'Periodische Einnahmen'!$D7,0),"")</f>
        <v/>
      </c>
      <c r="Q92" s="32" t="str">
        <f ca="1">IFERROR(IF(AND(MOD(MONTH(Q$1)+12-MONTH('Periodische Einnahmen'!$I7),'Periodische Einnahmen'!$H7)=0,Q$1&gt;='Periodische Einnahmen'!$I7,Q$1&lt;='Periodische Einnahmen'!$F7),'Periodische Einnahmen'!$D7,0),"")</f>
        <v/>
      </c>
      <c r="R92" s="32" t="str">
        <f ca="1">IFERROR(IF(AND(MOD(MONTH(R$1)+12-MONTH('Periodische Einnahmen'!$I7),'Periodische Einnahmen'!$H7)=0,R$1&gt;='Periodische Einnahmen'!$I7,R$1&lt;='Periodische Einnahmen'!$F7),'Periodische Einnahmen'!$D7,0),"")</f>
        <v/>
      </c>
      <c r="S92" s="32" t="str">
        <f ca="1">IFERROR(IF(AND(MOD(MONTH(S$1)+12-MONTH('Periodische Einnahmen'!$I7),'Periodische Einnahmen'!$H7)=0,S$1&gt;='Periodische Einnahmen'!$I7,S$1&lt;='Periodische Einnahmen'!$F7),'Periodische Einnahmen'!$D7,0),"")</f>
        <v/>
      </c>
      <c r="T92" s="32" t="str">
        <f ca="1">IFERROR(IF(AND(MOD(MONTH(T$1)+12-MONTH('Periodische Einnahmen'!$I7),'Periodische Einnahmen'!$H7)=0,T$1&gt;='Periodische Einnahmen'!$I7,T$1&lt;='Periodische Einnahmen'!$F7),'Periodische Einnahmen'!$D7,0),"")</f>
        <v/>
      </c>
      <c r="U92" s="32" t="str">
        <f ca="1">IFERROR(IF(AND(MOD(MONTH(U$1)+12-MONTH('Periodische Einnahmen'!$I7),'Periodische Einnahmen'!$H7)=0,U$1&gt;='Periodische Einnahmen'!$I7,U$1&lt;='Periodische Einnahmen'!$F7),'Periodische Einnahmen'!$D7,0),"")</f>
        <v/>
      </c>
      <c r="V92" s="32" t="str">
        <f ca="1">IFERROR(IF(AND(MOD(MONTH(V$1)+12-MONTH('Periodische Einnahmen'!$I7),'Periodische Einnahmen'!$H7)=0,V$1&gt;='Periodische Einnahmen'!$I7,V$1&lt;='Periodische Einnahmen'!$F7),'Periodische Einnahmen'!$D7,0),"")</f>
        <v/>
      </c>
      <c r="W92" s="32" t="str">
        <f ca="1">IFERROR(IF(AND(MOD(MONTH(W$1)+12-MONTH('Periodische Einnahmen'!$I7),'Periodische Einnahmen'!$H7)=0,W$1&gt;='Periodische Einnahmen'!$I7,W$1&lt;='Periodische Einnahmen'!$F7),'Periodische Einnahmen'!$D7,0),"")</f>
        <v/>
      </c>
      <c r="X92" s="32" t="str">
        <f ca="1">IFERROR(IF(AND(MOD(MONTH(X$1)+12-MONTH('Periodische Einnahmen'!$I7),'Periodische Einnahmen'!$H7)=0,X$1&gt;='Periodische Einnahmen'!$I7,X$1&lt;='Periodische Einnahmen'!$F7),'Periodische Einnahmen'!$D7,0),"")</f>
        <v/>
      </c>
      <c r="Y92" s="32" t="str">
        <f ca="1">IFERROR(IF(AND(MOD(MONTH(Y$1)+12-MONTH('Periodische Einnahmen'!$I7),'Periodische Einnahmen'!$H7)=0,Y$1&gt;='Periodische Einnahmen'!$I7,Y$1&lt;='Periodische Einnahmen'!$F7),'Periodische Einnahmen'!$D7,0),"")</f>
        <v/>
      </c>
      <c r="Z92" s="27">
        <f t="shared" ca="1" si="21"/>
        <v>0</v>
      </c>
      <c r="AA92" s="28">
        <f t="shared" ca="1" si="22"/>
        <v>0</v>
      </c>
    </row>
    <row r="93" spans="1:28" s="3" customFormat="1" ht="14">
      <c r="A93" s="31" t="str">
        <f>IF('Periodische Einnahmen'!A8&lt;&gt;"",'Periodische Einnahmen'!A8&amp;" ("&amp;'Periodische Einnahmen'!C8&amp;" "&amp;TEXT('Periodische Einnahmen'!D8,"0.00")&amp;" ab "&amp;TEXT('Periodische Einnahmen'!E8,"MMM/JJJJ")&amp;")","")</f>
        <v/>
      </c>
      <c r="B93" s="32" t="str">
        <f ca="1">IFERROR(IF(AND(MOD(MONTH(B$1)+12-MONTH('Periodische Einnahmen'!$I8),'Periodische Einnahmen'!$H8)=0,B$1&gt;='Periodische Einnahmen'!$I8,B$1&lt;='Periodische Einnahmen'!$F8),'Periodische Einnahmen'!$D8,0),"")</f>
        <v/>
      </c>
      <c r="C93" s="32" t="str">
        <f ca="1">IFERROR(IF(AND(MOD(MONTH(C$1)+12-MONTH('Periodische Einnahmen'!$I8),'Periodische Einnahmen'!$H8)=0,C$1&gt;='Periodische Einnahmen'!$I8,C$1&lt;='Periodische Einnahmen'!$F8),'Periodische Einnahmen'!$D8,0),"")</f>
        <v/>
      </c>
      <c r="D93" s="32" t="str">
        <f ca="1">IFERROR(IF(AND(MOD(MONTH(D$1)+12-MONTH('Periodische Einnahmen'!$I8),'Periodische Einnahmen'!$H8)=0,D$1&gt;='Periodische Einnahmen'!$I8,D$1&lt;='Periodische Einnahmen'!$F8),'Periodische Einnahmen'!$D8,0),"")</f>
        <v/>
      </c>
      <c r="E93" s="32" t="str">
        <f ca="1">IFERROR(IF(AND(MOD(MONTH(E$1)+12-MONTH('Periodische Einnahmen'!$I8),'Periodische Einnahmen'!$H8)=0,E$1&gt;='Periodische Einnahmen'!$I8,E$1&lt;='Periodische Einnahmen'!$F8),'Periodische Einnahmen'!$D8,0),"")</f>
        <v/>
      </c>
      <c r="F93" s="32" t="str">
        <f ca="1">IFERROR(IF(AND(MOD(MONTH(F$1)+12-MONTH('Periodische Einnahmen'!$I8),'Periodische Einnahmen'!$H8)=0,F$1&gt;='Periodische Einnahmen'!$I8,F$1&lt;='Periodische Einnahmen'!$F8),'Periodische Einnahmen'!$D8,0),"")</f>
        <v/>
      </c>
      <c r="G93" s="32" t="str">
        <f ca="1">IFERROR(IF(AND(MOD(MONTH(G$1)+12-MONTH('Periodische Einnahmen'!$I8),'Periodische Einnahmen'!$H8)=0,G$1&gt;='Periodische Einnahmen'!$I8,G$1&lt;='Periodische Einnahmen'!$F8),'Periodische Einnahmen'!$D8,0),"")</f>
        <v/>
      </c>
      <c r="H93" s="32" t="str">
        <f ca="1">IFERROR(IF(AND(MOD(MONTH(H$1)+12-MONTH('Periodische Einnahmen'!$I8),'Periodische Einnahmen'!$H8)=0,H$1&gt;='Periodische Einnahmen'!$I8,H$1&lt;='Periodische Einnahmen'!$F8),'Periodische Einnahmen'!$D8,0),"")</f>
        <v/>
      </c>
      <c r="I93" s="32" t="str">
        <f ca="1">IFERROR(IF(AND(MOD(MONTH(I$1)+12-MONTH('Periodische Einnahmen'!$I8),'Periodische Einnahmen'!$H8)=0,I$1&gt;='Periodische Einnahmen'!$I8,I$1&lt;='Periodische Einnahmen'!$F8),'Periodische Einnahmen'!$D8,0),"")</f>
        <v/>
      </c>
      <c r="J93" s="32" t="str">
        <f ca="1">IFERROR(IF(AND(MOD(MONTH(J$1)+12-MONTH('Periodische Einnahmen'!$I8),'Periodische Einnahmen'!$H8)=0,J$1&gt;='Periodische Einnahmen'!$I8,J$1&lt;='Periodische Einnahmen'!$F8),'Periodische Einnahmen'!$D8,0),"")</f>
        <v/>
      </c>
      <c r="K93" s="32" t="str">
        <f ca="1">IFERROR(IF(AND(MOD(MONTH(K$1)+12-MONTH('Periodische Einnahmen'!$I8),'Periodische Einnahmen'!$H8)=0,K$1&gt;='Periodische Einnahmen'!$I8,K$1&lt;='Periodische Einnahmen'!$F8),'Periodische Einnahmen'!$D8,0),"")</f>
        <v/>
      </c>
      <c r="L93" s="32" t="str">
        <f ca="1">IFERROR(IF(AND(MOD(MONTH(L$1)+12-MONTH('Periodische Einnahmen'!$I8),'Periodische Einnahmen'!$H8)=0,L$1&gt;='Periodische Einnahmen'!$I8,L$1&lt;='Periodische Einnahmen'!$F8),'Periodische Einnahmen'!$D8,0),"")</f>
        <v/>
      </c>
      <c r="M93" s="32" t="str">
        <f ca="1">IFERROR(IF(AND(MOD(MONTH(M$1)+12-MONTH('Periodische Einnahmen'!$I8),'Periodische Einnahmen'!$H8)=0,M$1&gt;='Periodische Einnahmen'!$I8,M$1&lt;='Periodische Einnahmen'!$F8),'Periodische Einnahmen'!$D8,0),"")</f>
        <v/>
      </c>
      <c r="N93" s="32" t="str">
        <f ca="1">IFERROR(IF(AND(MOD(MONTH(N$1)+12-MONTH('Periodische Einnahmen'!$I8),'Periodische Einnahmen'!$H8)=0,N$1&gt;='Periodische Einnahmen'!$I8,N$1&lt;='Periodische Einnahmen'!$F8),'Periodische Einnahmen'!$D8,0),"")</f>
        <v/>
      </c>
      <c r="O93" s="32" t="str">
        <f ca="1">IFERROR(IF(AND(MOD(MONTH(O$1)+12-MONTH('Periodische Einnahmen'!$I8),'Periodische Einnahmen'!$H8)=0,O$1&gt;='Periodische Einnahmen'!$I8,O$1&lt;='Periodische Einnahmen'!$F8),'Periodische Einnahmen'!$D8,0),"")</f>
        <v/>
      </c>
      <c r="P93" s="32" t="str">
        <f ca="1">IFERROR(IF(AND(MOD(MONTH(P$1)+12-MONTH('Periodische Einnahmen'!$I8),'Periodische Einnahmen'!$H8)=0,P$1&gt;='Periodische Einnahmen'!$I8,P$1&lt;='Periodische Einnahmen'!$F8),'Periodische Einnahmen'!$D8,0),"")</f>
        <v/>
      </c>
      <c r="Q93" s="32" t="str">
        <f ca="1">IFERROR(IF(AND(MOD(MONTH(Q$1)+12-MONTH('Periodische Einnahmen'!$I8),'Periodische Einnahmen'!$H8)=0,Q$1&gt;='Periodische Einnahmen'!$I8,Q$1&lt;='Periodische Einnahmen'!$F8),'Periodische Einnahmen'!$D8,0),"")</f>
        <v/>
      </c>
      <c r="R93" s="32" t="str">
        <f ca="1">IFERROR(IF(AND(MOD(MONTH(R$1)+12-MONTH('Periodische Einnahmen'!$I8),'Periodische Einnahmen'!$H8)=0,R$1&gt;='Periodische Einnahmen'!$I8,R$1&lt;='Periodische Einnahmen'!$F8),'Periodische Einnahmen'!$D8,0),"")</f>
        <v/>
      </c>
      <c r="S93" s="32" t="str">
        <f ca="1">IFERROR(IF(AND(MOD(MONTH(S$1)+12-MONTH('Periodische Einnahmen'!$I8),'Periodische Einnahmen'!$H8)=0,S$1&gt;='Periodische Einnahmen'!$I8,S$1&lt;='Periodische Einnahmen'!$F8),'Periodische Einnahmen'!$D8,0),"")</f>
        <v/>
      </c>
      <c r="T93" s="32" t="str">
        <f ca="1">IFERROR(IF(AND(MOD(MONTH(T$1)+12-MONTH('Periodische Einnahmen'!$I8),'Periodische Einnahmen'!$H8)=0,T$1&gt;='Periodische Einnahmen'!$I8,T$1&lt;='Periodische Einnahmen'!$F8),'Periodische Einnahmen'!$D8,0),"")</f>
        <v/>
      </c>
      <c r="U93" s="32" t="str">
        <f ca="1">IFERROR(IF(AND(MOD(MONTH(U$1)+12-MONTH('Periodische Einnahmen'!$I8),'Periodische Einnahmen'!$H8)=0,U$1&gt;='Periodische Einnahmen'!$I8,U$1&lt;='Periodische Einnahmen'!$F8),'Periodische Einnahmen'!$D8,0),"")</f>
        <v/>
      </c>
      <c r="V93" s="32" t="str">
        <f ca="1">IFERROR(IF(AND(MOD(MONTH(V$1)+12-MONTH('Periodische Einnahmen'!$I8),'Periodische Einnahmen'!$H8)=0,V$1&gt;='Periodische Einnahmen'!$I8,V$1&lt;='Periodische Einnahmen'!$F8),'Periodische Einnahmen'!$D8,0),"")</f>
        <v/>
      </c>
      <c r="W93" s="32" t="str">
        <f ca="1">IFERROR(IF(AND(MOD(MONTH(W$1)+12-MONTH('Periodische Einnahmen'!$I8),'Periodische Einnahmen'!$H8)=0,W$1&gt;='Periodische Einnahmen'!$I8,W$1&lt;='Periodische Einnahmen'!$F8),'Periodische Einnahmen'!$D8,0),"")</f>
        <v/>
      </c>
      <c r="X93" s="32" t="str">
        <f ca="1">IFERROR(IF(AND(MOD(MONTH(X$1)+12-MONTH('Periodische Einnahmen'!$I8),'Periodische Einnahmen'!$H8)=0,X$1&gt;='Periodische Einnahmen'!$I8,X$1&lt;='Periodische Einnahmen'!$F8),'Periodische Einnahmen'!$D8,0),"")</f>
        <v/>
      </c>
      <c r="Y93" s="32" t="str">
        <f ca="1">IFERROR(IF(AND(MOD(MONTH(Y$1)+12-MONTH('Periodische Einnahmen'!$I8),'Periodische Einnahmen'!$H8)=0,Y$1&gt;='Periodische Einnahmen'!$I8,Y$1&lt;='Periodische Einnahmen'!$F8),'Periodische Einnahmen'!$D8,0),"")</f>
        <v/>
      </c>
      <c r="Z93" s="27">
        <f t="shared" ca="1" si="21"/>
        <v>0</v>
      </c>
      <c r="AA93" s="28">
        <f t="shared" ca="1" si="22"/>
        <v>0</v>
      </c>
    </row>
    <row r="94" spans="1:28">
      <c r="A94" s="31" t="str">
        <f>IF('Periodische Einnahmen'!A9&lt;&gt;"",'Periodische Einnahmen'!A9&amp;" ("&amp;'Periodische Einnahmen'!C9&amp;" "&amp;TEXT('Periodische Einnahmen'!D9,"0.00")&amp;" ab "&amp;TEXT('Periodische Einnahmen'!E9,"MMM/JJJJ")&amp;")","")</f>
        <v/>
      </c>
      <c r="B94" s="32" t="str">
        <f ca="1">IFERROR(IF(AND(MOD(MONTH(B$1)+12-MONTH('Periodische Einnahmen'!$I9),'Periodische Einnahmen'!$H9)=0,B$1&gt;='Periodische Einnahmen'!$I9,B$1&lt;='Periodische Einnahmen'!$F9),'Periodische Einnahmen'!$D9,0),"")</f>
        <v/>
      </c>
      <c r="C94" s="32" t="str">
        <f ca="1">IFERROR(IF(AND(MOD(MONTH(C$1)+12-MONTH('Periodische Einnahmen'!$I9),'Periodische Einnahmen'!$H9)=0,C$1&gt;='Periodische Einnahmen'!$I9,C$1&lt;='Periodische Einnahmen'!$F9),'Periodische Einnahmen'!$D9,0),"")</f>
        <v/>
      </c>
      <c r="D94" s="32" t="str">
        <f ca="1">IFERROR(IF(AND(MOD(MONTH(D$1)+12-MONTH('Periodische Einnahmen'!$I9),'Periodische Einnahmen'!$H9)=0,D$1&gt;='Periodische Einnahmen'!$I9,D$1&lt;='Periodische Einnahmen'!$F9),'Periodische Einnahmen'!$D9,0),"")</f>
        <v/>
      </c>
      <c r="E94" s="32" t="str">
        <f ca="1">IFERROR(IF(AND(MOD(MONTH(E$1)+12-MONTH('Periodische Einnahmen'!$I9),'Periodische Einnahmen'!$H9)=0,E$1&gt;='Periodische Einnahmen'!$I9,E$1&lt;='Periodische Einnahmen'!$F9),'Periodische Einnahmen'!$D9,0),"")</f>
        <v/>
      </c>
      <c r="F94" s="32" t="str">
        <f ca="1">IFERROR(IF(AND(MOD(MONTH(F$1)+12-MONTH('Periodische Einnahmen'!$I9),'Periodische Einnahmen'!$H9)=0,F$1&gt;='Periodische Einnahmen'!$I9,F$1&lt;='Periodische Einnahmen'!$F9),'Periodische Einnahmen'!$D9,0),"")</f>
        <v/>
      </c>
      <c r="G94" s="32" t="str">
        <f ca="1">IFERROR(IF(AND(MOD(MONTH(G$1)+12-MONTH('Periodische Einnahmen'!$I9),'Periodische Einnahmen'!$H9)=0,G$1&gt;='Periodische Einnahmen'!$I9,G$1&lt;='Periodische Einnahmen'!$F9),'Periodische Einnahmen'!$D9,0),"")</f>
        <v/>
      </c>
      <c r="H94" s="32" t="str">
        <f ca="1">IFERROR(IF(AND(MOD(MONTH(H$1)+12-MONTH('Periodische Einnahmen'!$I9),'Periodische Einnahmen'!$H9)=0,H$1&gt;='Periodische Einnahmen'!$I9,H$1&lt;='Periodische Einnahmen'!$F9),'Periodische Einnahmen'!$D9,0),"")</f>
        <v/>
      </c>
      <c r="I94" s="32" t="str">
        <f ca="1">IFERROR(IF(AND(MOD(MONTH(I$1)+12-MONTH('Periodische Einnahmen'!$I9),'Periodische Einnahmen'!$H9)=0,I$1&gt;='Periodische Einnahmen'!$I9,I$1&lt;='Periodische Einnahmen'!$F9),'Periodische Einnahmen'!$D9,0),"")</f>
        <v/>
      </c>
      <c r="J94" s="32" t="str">
        <f ca="1">IFERROR(IF(AND(MOD(MONTH(J$1)+12-MONTH('Periodische Einnahmen'!$I9),'Periodische Einnahmen'!$H9)=0,J$1&gt;='Periodische Einnahmen'!$I9,J$1&lt;='Periodische Einnahmen'!$F9),'Periodische Einnahmen'!$D9,0),"")</f>
        <v/>
      </c>
      <c r="K94" s="32" t="str">
        <f ca="1">IFERROR(IF(AND(MOD(MONTH(K$1)+12-MONTH('Periodische Einnahmen'!$I9),'Periodische Einnahmen'!$H9)=0,K$1&gt;='Periodische Einnahmen'!$I9,K$1&lt;='Periodische Einnahmen'!$F9),'Periodische Einnahmen'!$D9,0),"")</f>
        <v/>
      </c>
      <c r="L94" s="32" t="str">
        <f ca="1">IFERROR(IF(AND(MOD(MONTH(L$1)+12-MONTH('Periodische Einnahmen'!$I9),'Periodische Einnahmen'!$H9)=0,L$1&gt;='Periodische Einnahmen'!$I9,L$1&lt;='Periodische Einnahmen'!$F9),'Periodische Einnahmen'!$D9,0),"")</f>
        <v/>
      </c>
      <c r="M94" s="32" t="str">
        <f ca="1">IFERROR(IF(AND(MOD(MONTH(M$1)+12-MONTH('Periodische Einnahmen'!$I9),'Periodische Einnahmen'!$H9)=0,M$1&gt;='Periodische Einnahmen'!$I9,M$1&lt;='Periodische Einnahmen'!$F9),'Periodische Einnahmen'!$D9,0),"")</f>
        <v/>
      </c>
      <c r="N94" s="32" t="str">
        <f ca="1">IFERROR(IF(AND(MOD(MONTH(N$1)+12-MONTH('Periodische Einnahmen'!$I9),'Periodische Einnahmen'!$H9)=0,N$1&gt;='Periodische Einnahmen'!$I9,N$1&lt;='Periodische Einnahmen'!$F9),'Periodische Einnahmen'!$D9,0),"")</f>
        <v/>
      </c>
      <c r="O94" s="32" t="str">
        <f ca="1">IFERROR(IF(AND(MOD(MONTH(O$1)+12-MONTH('Periodische Einnahmen'!$I9),'Periodische Einnahmen'!$H9)=0,O$1&gt;='Periodische Einnahmen'!$I9,O$1&lt;='Periodische Einnahmen'!$F9),'Periodische Einnahmen'!$D9,0),"")</f>
        <v/>
      </c>
      <c r="P94" s="32" t="str">
        <f ca="1">IFERROR(IF(AND(MOD(MONTH(P$1)+12-MONTH('Periodische Einnahmen'!$I9),'Periodische Einnahmen'!$H9)=0,P$1&gt;='Periodische Einnahmen'!$I9,P$1&lt;='Periodische Einnahmen'!$F9),'Periodische Einnahmen'!$D9,0),"")</f>
        <v/>
      </c>
      <c r="Q94" s="32" t="str">
        <f ca="1">IFERROR(IF(AND(MOD(MONTH(Q$1)+12-MONTH('Periodische Einnahmen'!$I9),'Periodische Einnahmen'!$H9)=0,Q$1&gt;='Periodische Einnahmen'!$I9,Q$1&lt;='Periodische Einnahmen'!$F9),'Periodische Einnahmen'!$D9,0),"")</f>
        <v/>
      </c>
      <c r="R94" s="32" t="str">
        <f ca="1">IFERROR(IF(AND(MOD(MONTH(R$1)+12-MONTH('Periodische Einnahmen'!$I9),'Periodische Einnahmen'!$H9)=0,R$1&gt;='Periodische Einnahmen'!$I9,R$1&lt;='Periodische Einnahmen'!$F9),'Periodische Einnahmen'!$D9,0),"")</f>
        <v/>
      </c>
      <c r="S94" s="32" t="str">
        <f ca="1">IFERROR(IF(AND(MOD(MONTH(S$1)+12-MONTH('Periodische Einnahmen'!$I9),'Periodische Einnahmen'!$H9)=0,S$1&gt;='Periodische Einnahmen'!$I9,S$1&lt;='Periodische Einnahmen'!$F9),'Periodische Einnahmen'!$D9,0),"")</f>
        <v/>
      </c>
      <c r="T94" s="32" t="str">
        <f ca="1">IFERROR(IF(AND(MOD(MONTH(T$1)+12-MONTH('Periodische Einnahmen'!$I9),'Periodische Einnahmen'!$H9)=0,T$1&gt;='Periodische Einnahmen'!$I9,T$1&lt;='Periodische Einnahmen'!$F9),'Periodische Einnahmen'!$D9,0),"")</f>
        <v/>
      </c>
      <c r="U94" s="32" t="str">
        <f ca="1">IFERROR(IF(AND(MOD(MONTH(U$1)+12-MONTH('Periodische Einnahmen'!$I9),'Periodische Einnahmen'!$H9)=0,U$1&gt;='Periodische Einnahmen'!$I9,U$1&lt;='Periodische Einnahmen'!$F9),'Periodische Einnahmen'!$D9,0),"")</f>
        <v/>
      </c>
      <c r="V94" s="32" t="str">
        <f ca="1">IFERROR(IF(AND(MOD(MONTH(V$1)+12-MONTH('Periodische Einnahmen'!$I9),'Periodische Einnahmen'!$H9)=0,V$1&gt;='Periodische Einnahmen'!$I9,V$1&lt;='Periodische Einnahmen'!$F9),'Periodische Einnahmen'!$D9,0),"")</f>
        <v/>
      </c>
      <c r="W94" s="32" t="str">
        <f ca="1">IFERROR(IF(AND(MOD(MONTH(W$1)+12-MONTH('Periodische Einnahmen'!$I9),'Periodische Einnahmen'!$H9)=0,W$1&gt;='Periodische Einnahmen'!$I9,W$1&lt;='Periodische Einnahmen'!$F9),'Periodische Einnahmen'!$D9,0),"")</f>
        <v/>
      </c>
      <c r="X94" s="32" t="str">
        <f ca="1">IFERROR(IF(AND(MOD(MONTH(X$1)+12-MONTH('Periodische Einnahmen'!$I9),'Periodische Einnahmen'!$H9)=0,X$1&gt;='Periodische Einnahmen'!$I9,X$1&lt;='Periodische Einnahmen'!$F9),'Periodische Einnahmen'!$D9,0),"")</f>
        <v/>
      </c>
      <c r="Y94" s="32" t="str">
        <f ca="1">IFERROR(IF(AND(MOD(MONTH(Y$1)+12-MONTH('Periodische Einnahmen'!$I9),'Periodische Einnahmen'!$H9)=0,Y$1&gt;='Periodische Einnahmen'!$I9,Y$1&lt;='Periodische Einnahmen'!$F9),'Periodische Einnahmen'!$D9,0),"")</f>
        <v/>
      </c>
      <c r="Z94" s="27">
        <f t="shared" ca="1" si="21"/>
        <v>0</v>
      </c>
      <c r="AA94" s="28">
        <f t="shared" ca="1" si="22"/>
        <v>0</v>
      </c>
    </row>
    <row r="95" spans="1:28">
      <c r="A95" s="31" t="str">
        <f>IF('Periodische Einnahmen'!A10&lt;&gt;"",'Periodische Einnahmen'!A10&amp;" ("&amp;'Periodische Einnahmen'!C10&amp;" "&amp;TEXT('Periodische Einnahmen'!D10,"0.00")&amp;" ab "&amp;TEXT('Periodische Einnahmen'!E10,"MMM/JJJJ")&amp;")","")</f>
        <v/>
      </c>
      <c r="B95" s="32" t="str">
        <f ca="1">IFERROR(IF(AND(MOD(MONTH(B$1)+12-MONTH('Periodische Einnahmen'!$I10),'Periodische Einnahmen'!$H10)=0,B$1&gt;='Periodische Einnahmen'!$I10,B$1&lt;='Periodische Einnahmen'!$F10),'Periodische Einnahmen'!$D10,0),"")</f>
        <v/>
      </c>
      <c r="C95" s="32" t="str">
        <f ca="1">IFERROR(IF(AND(MOD(MONTH(C$1)+12-MONTH('Periodische Einnahmen'!$I10),'Periodische Einnahmen'!$H10)=0,C$1&gt;='Periodische Einnahmen'!$I10,C$1&lt;='Periodische Einnahmen'!$F10),'Periodische Einnahmen'!$D10,0),"")</f>
        <v/>
      </c>
      <c r="D95" s="32" t="str">
        <f ca="1">IFERROR(IF(AND(MOD(MONTH(D$1)+12-MONTH('Periodische Einnahmen'!$I10),'Periodische Einnahmen'!$H10)=0,D$1&gt;='Periodische Einnahmen'!$I10,D$1&lt;='Periodische Einnahmen'!$F10),'Periodische Einnahmen'!$D10,0),"")</f>
        <v/>
      </c>
      <c r="E95" s="32" t="str">
        <f ca="1">IFERROR(IF(AND(MOD(MONTH(E$1)+12-MONTH('Periodische Einnahmen'!$I10),'Periodische Einnahmen'!$H10)=0,E$1&gt;='Periodische Einnahmen'!$I10,E$1&lt;='Periodische Einnahmen'!$F10),'Periodische Einnahmen'!$D10,0),"")</f>
        <v/>
      </c>
      <c r="F95" s="32" t="str">
        <f ca="1">IFERROR(IF(AND(MOD(MONTH(F$1)+12-MONTH('Periodische Einnahmen'!$I10),'Periodische Einnahmen'!$H10)=0,F$1&gt;='Periodische Einnahmen'!$I10,F$1&lt;='Periodische Einnahmen'!$F10),'Periodische Einnahmen'!$D10,0),"")</f>
        <v/>
      </c>
      <c r="G95" s="32" t="str">
        <f ca="1">IFERROR(IF(AND(MOD(MONTH(G$1)+12-MONTH('Periodische Einnahmen'!$I10),'Periodische Einnahmen'!$H10)=0,G$1&gt;='Periodische Einnahmen'!$I10,G$1&lt;='Periodische Einnahmen'!$F10),'Periodische Einnahmen'!$D10,0),"")</f>
        <v/>
      </c>
      <c r="H95" s="32" t="str">
        <f ca="1">IFERROR(IF(AND(MOD(MONTH(H$1)+12-MONTH('Periodische Einnahmen'!$I10),'Periodische Einnahmen'!$H10)=0,H$1&gt;='Periodische Einnahmen'!$I10,H$1&lt;='Periodische Einnahmen'!$F10),'Periodische Einnahmen'!$D10,0),"")</f>
        <v/>
      </c>
      <c r="I95" s="32" t="str">
        <f ca="1">IFERROR(IF(AND(MOD(MONTH(I$1)+12-MONTH('Periodische Einnahmen'!$I10),'Periodische Einnahmen'!$H10)=0,I$1&gt;='Periodische Einnahmen'!$I10,I$1&lt;='Periodische Einnahmen'!$F10),'Periodische Einnahmen'!$D10,0),"")</f>
        <v/>
      </c>
      <c r="J95" s="32" t="str">
        <f ca="1">IFERROR(IF(AND(MOD(MONTH(J$1)+12-MONTH('Periodische Einnahmen'!$I10),'Periodische Einnahmen'!$H10)=0,J$1&gt;='Periodische Einnahmen'!$I10,J$1&lt;='Periodische Einnahmen'!$F10),'Periodische Einnahmen'!$D10,0),"")</f>
        <v/>
      </c>
      <c r="K95" s="32" t="str">
        <f ca="1">IFERROR(IF(AND(MOD(MONTH(K$1)+12-MONTH('Periodische Einnahmen'!$I10),'Periodische Einnahmen'!$H10)=0,K$1&gt;='Periodische Einnahmen'!$I10,K$1&lt;='Periodische Einnahmen'!$F10),'Periodische Einnahmen'!$D10,0),"")</f>
        <v/>
      </c>
      <c r="L95" s="32" t="str">
        <f ca="1">IFERROR(IF(AND(MOD(MONTH(L$1)+12-MONTH('Periodische Einnahmen'!$I10),'Periodische Einnahmen'!$H10)=0,L$1&gt;='Periodische Einnahmen'!$I10,L$1&lt;='Periodische Einnahmen'!$F10),'Periodische Einnahmen'!$D10,0),"")</f>
        <v/>
      </c>
      <c r="M95" s="32" t="str">
        <f ca="1">IFERROR(IF(AND(MOD(MONTH(M$1)+12-MONTH('Periodische Einnahmen'!$I10),'Periodische Einnahmen'!$H10)=0,M$1&gt;='Periodische Einnahmen'!$I10,M$1&lt;='Periodische Einnahmen'!$F10),'Periodische Einnahmen'!$D10,0),"")</f>
        <v/>
      </c>
      <c r="N95" s="32" t="str">
        <f ca="1">IFERROR(IF(AND(MOD(MONTH(N$1)+12-MONTH('Periodische Einnahmen'!$I10),'Periodische Einnahmen'!$H10)=0,N$1&gt;='Periodische Einnahmen'!$I10,N$1&lt;='Periodische Einnahmen'!$F10),'Periodische Einnahmen'!$D10,0),"")</f>
        <v/>
      </c>
      <c r="O95" s="32" t="str">
        <f ca="1">IFERROR(IF(AND(MOD(MONTH(O$1)+12-MONTH('Periodische Einnahmen'!$I10),'Periodische Einnahmen'!$H10)=0,O$1&gt;='Periodische Einnahmen'!$I10,O$1&lt;='Periodische Einnahmen'!$F10),'Periodische Einnahmen'!$D10,0),"")</f>
        <v/>
      </c>
      <c r="P95" s="32" t="str">
        <f ca="1">IFERROR(IF(AND(MOD(MONTH(P$1)+12-MONTH('Periodische Einnahmen'!$I10),'Periodische Einnahmen'!$H10)=0,P$1&gt;='Periodische Einnahmen'!$I10,P$1&lt;='Periodische Einnahmen'!$F10),'Periodische Einnahmen'!$D10,0),"")</f>
        <v/>
      </c>
      <c r="Q95" s="32" t="str">
        <f ca="1">IFERROR(IF(AND(MOD(MONTH(Q$1)+12-MONTH('Periodische Einnahmen'!$I10),'Periodische Einnahmen'!$H10)=0,Q$1&gt;='Periodische Einnahmen'!$I10,Q$1&lt;='Periodische Einnahmen'!$F10),'Periodische Einnahmen'!$D10,0),"")</f>
        <v/>
      </c>
      <c r="R95" s="32" t="str">
        <f ca="1">IFERROR(IF(AND(MOD(MONTH(R$1)+12-MONTH('Periodische Einnahmen'!$I10),'Periodische Einnahmen'!$H10)=0,R$1&gt;='Periodische Einnahmen'!$I10,R$1&lt;='Periodische Einnahmen'!$F10),'Periodische Einnahmen'!$D10,0),"")</f>
        <v/>
      </c>
      <c r="S95" s="32" t="str">
        <f ca="1">IFERROR(IF(AND(MOD(MONTH(S$1)+12-MONTH('Periodische Einnahmen'!$I10),'Periodische Einnahmen'!$H10)=0,S$1&gt;='Periodische Einnahmen'!$I10,S$1&lt;='Periodische Einnahmen'!$F10),'Periodische Einnahmen'!$D10,0),"")</f>
        <v/>
      </c>
      <c r="T95" s="32" t="str">
        <f ca="1">IFERROR(IF(AND(MOD(MONTH(T$1)+12-MONTH('Periodische Einnahmen'!$I10),'Periodische Einnahmen'!$H10)=0,T$1&gt;='Periodische Einnahmen'!$I10,T$1&lt;='Periodische Einnahmen'!$F10),'Periodische Einnahmen'!$D10,0),"")</f>
        <v/>
      </c>
      <c r="U95" s="32" t="str">
        <f ca="1">IFERROR(IF(AND(MOD(MONTH(U$1)+12-MONTH('Periodische Einnahmen'!$I10),'Periodische Einnahmen'!$H10)=0,U$1&gt;='Periodische Einnahmen'!$I10,U$1&lt;='Periodische Einnahmen'!$F10),'Periodische Einnahmen'!$D10,0),"")</f>
        <v/>
      </c>
      <c r="V95" s="32" t="str">
        <f ca="1">IFERROR(IF(AND(MOD(MONTH(V$1)+12-MONTH('Periodische Einnahmen'!$I10),'Periodische Einnahmen'!$H10)=0,V$1&gt;='Periodische Einnahmen'!$I10,V$1&lt;='Periodische Einnahmen'!$F10),'Periodische Einnahmen'!$D10,0),"")</f>
        <v/>
      </c>
      <c r="W95" s="32" t="str">
        <f ca="1">IFERROR(IF(AND(MOD(MONTH(W$1)+12-MONTH('Periodische Einnahmen'!$I10),'Periodische Einnahmen'!$H10)=0,W$1&gt;='Periodische Einnahmen'!$I10,W$1&lt;='Periodische Einnahmen'!$F10),'Periodische Einnahmen'!$D10,0),"")</f>
        <v/>
      </c>
      <c r="X95" s="32" t="str">
        <f ca="1">IFERROR(IF(AND(MOD(MONTH(X$1)+12-MONTH('Periodische Einnahmen'!$I10),'Periodische Einnahmen'!$H10)=0,X$1&gt;='Periodische Einnahmen'!$I10,X$1&lt;='Periodische Einnahmen'!$F10),'Periodische Einnahmen'!$D10,0),"")</f>
        <v/>
      </c>
      <c r="Y95" s="32" t="str">
        <f ca="1">IFERROR(IF(AND(MOD(MONTH(Y$1)+12-MONTH('Periodische Einnahmen'!$I10),'Periodische Einnahmen'!$H10)=0,Y$1&gt;='Periodische Einnahmen'!$I10,Y$1&lt;='Periodische Einnahmen'!$F10),'Periodische Einnahmen'!$D10,0),"")</f>
        <v/>
      </c>
      <c r="Z95" s="27">
        <f t="shared" ca="1" si="21"/>
        <v>0</v>
      </c>
      <c r="AA95" s="28">
        <f t="shared" ca="1" si="22"/>
        <v>0</v>
      </c>
    </row>
    <row r="96" spans="1:28">
      <c r="A96" s="31" t="str">
        <f>IF('Periodische Einnahmen'!A11&lt;&gt;"",'Periodische Einnahmen'!A11&amp;" ("&amp;'Periodische Einnahmen'!C11&amp;" "&amp;TEXT('Periodische Einnahmen'!D11,"0.00")&amp;" ab "&amp;TEXT('Periodische Einnahmen'!E11,"MMM/JJJJ")&amp;")","")</f>
        <v/>
      </c>
      <c r="B96" s="32" t="str">
        <f ca="1">IFERROR(IF(AND(MOD(MONTH(B$1)+12-MONTH('Periodische Einnahmen'!$I11),'Periodische Einnahmen'!$H11)=0,B$1&gt;='Periodische Einnahmen'!$I11,B$1&lt;='Periodische Einnahmen'!$F11),'Periodische Einnahmen'!$D11,0),"")</f>
        <v/>
      </c>
      <c r="C96" s="32" t="str">
        <f ca="1">IFERROR(IF(AND(MOD(MONTH(C$1)+12-MONTH('Periodische Einnahmen'!$I11),'Periodische Einnahmen'!$H11)=0,C$1&gt;='Periodische Einnahmen'!$I11,C$1&lt;='Periodische Einnahmen'!$F11),'Periodische Einnahmen'!$D11,0),"")</f>
        <v/>
      </c>
      <c r="D96" s="32" t="str">
        <f ca="1">IFERROR(IF(AND(MOD(MONTH(D$1)+12-MONTH('Periodische Einnahmen'!$I11),'Periodische Einnahmen'!$H11)=0,D$1&gt;='Periodische Einnahmen'!$I11,D$1&lt;='Periodische Einnahmen'!$F11),'Periodische Einnahmen'!$D11,0),"")</f>
        <v/>
      </c>
      <c r="E96" s="32" t="str">
        <f ca="1">IFERROR(IF(AND(MOD(MONTH(E$1)+12-MONTH('Periodische Einnahmen'!$I11),'Periodische Einnahmen'!$H11)=0,E$1&gt;='Periodische Einnahmen'!$I11,E$1&lt;='Periodische Einnahmen'!$F11),'Periodische Einnahmen'!$D11,0),"")</f>
        <v/>
      </c>
      <c r="F96" s="32" t="str">
        <f ca="1">IFERROR(IF(AND(MOD(MONTH(F$1)+12-MONTH('Periodische Einnahmen'!$I11),'Periodische Einnahmen'!$H11)=0,F$1&gt;='Periodische Einnahmen'!$I11,F$1&lt;='Periodische Einnahmen'!$F11),'Periodische Einnahmen'!$D11,0),"")</f>
        <v/>
      </c>
      <c r="G96" s="32" t="str">
        <f ca="1">IFERROR(IF(AND(MOD(MONTH(G$1)+12-MONTH('Periodische Einnahmen'!$I11),'Periodische Einnahmen'!$H11)=0,G$1&gt;='Periodische Einnahmen'!$I11,G$1&lt;='Periodische Einnahmen'!$F11),'Periodische Einnahmen'!$D11,0),"")</f>
        <v/>
      </c>
      <c r="H96" s="32" t="str">
        <f ca="1">IFERROR(IF(AND(MOD(MONTH(H$1)+12-MONTH('Periodische Einnahmen'!$I11),'Periodische Einnahmen'!$H11)=0,H$1&gt;='Periodische Einnahmen'!$I11,H$1&lt;='Periodische Einnahmen'!$F11),'Periodische Einnahmen'!$D11,0),"")</f>
        <v/>
      </c>
      <c r="I96" s="32" t="str">
        <f ca="1">IFERROR(IF(AND(MOD(MONTH(I$1)+12-MONTH('Periodische Einnahmen'!$I11),'Periodische Einnahmen'!$H11)=0,I$1&gt;='Periodische Einnahmen'!$I11,I$1&lt;='Periodische Einnahmen'!$F11),'Periodische Einnahmen'!$D11,0),"")</f>
        <v/>
      </c>
      <c r="J96" s="32" t="str">
        <f ca="1">IFERROR(IF(AND(MOD(MONTH(J$1)+12-MONTH('Periodische Einnahmen'!$I11),'Periodische Einnahmen'!$H11)=0,J$1&gt;='Periodische Einnahmen'!$I11,J$1&lt;='Periodische Einnahmen'!$F11),'Periodische Einnahmen'!$D11,0),"")</f>
        <v/>
      </c>
      <c r="K96" s="32" t="str">
        <f ca="1">IFERROR(IF(AND(MOD(MONTH(K$1)+12-MONTH('Periodische Einnahmen'!$I11),'Periodische Einnahmen'!$H11)=0,K$1&gt;='Periodische Einnahmen'!$I11,K$1&lt;='Periodische Einnahmen'!$F11),'Periodische Einnahmen'!$D11,0),"")</f>
        <v/>
      </c>
      <c r="L96" s="32" t="str">
        <f ca="1">IFERROR(IF(AND(MOD(MONTH(L$1)+12-MONTH('Periodische Einnahmen'!$I11),'Periodische Einnahmen'!$H11)=0,L$1&gt;='Periodische Einnahmen'!$I11,L$1&lt;='Periodische Einnahmen'!$F11),'Periodische Einnahmen'!$D11,0),"")</f>
        <v/>
      </c>
      <c r="M96" s="32" t="str">
        <f ca="1">IFERROR(IF(AND(MOD(MONTH(M$1)+12-MONTH('Periodische Einnahmen'!$I11),'Periodische Einnahmen'!$H11)=0,M$1&gt;='Periodische Einnahmen'!$I11,M$1&lt;='Periodische Einnahmen'!$F11),'Periodische Einnahmen'!$D11,0),"")</f>
        <v/>
      </c>
      <c r="N96" s="32" t="str">
        <f ca="1">IFERROR(IF(AND(MOD(MONTH(N$1)+12-MONTH('Periodische Einnahmen'!$I11),'Periodische Einnahmen'!$H11)=0,N$1&gt;='Periodische Einnahmen'!$I11,N$1&lt;='Periodische Einnahmen'!$F11),'Periodische Einnahmen'!$D11,0),"")</f>
        <v/>
      </c>
      <c r="O96" s="32" t="str">
        <f ca="1">IFERROR(IF(AND(MOD(MONTH(O$1)+12-MONTH('Periodische Einnahmen'!$I11),'Periodische Einnahmen'!$H11)=0,O$1&gt;='Periodische Einnahmen'!$I11,O$1&lt;='Periodische Einnahmen'!$F11),'Periodische Einnahmen'!$D11,0),"")</f>
        <v/>
      </c>
      <c r="P96" s="32" t="str">
        <f ca="1">IFERROR(IF(AND(MOD(MONTH(P$1)+12-MONTH('Periodische Einnahmen'!$I11),'Periodische Einnahmen'!$H11)=0,P$1&gt;='Periodische Einnahmen'!$I11,P$1&lt;='Periodische Einnahmen'!$F11),'Periodische Einnahmen'!$D11,0),"")</f>
        <v/>
      </c>
      <c r="Q96" s="32" t="str">
        <f ca="1">IFERROR(IF(AND(MOD(MONTH(Q$1)+12-MONTH('Periodische Einnahmen'!$I11),'Periodische Einnahmen'!$H11)=0,Q$1&gt;='Periodische Einnahmen'!$I11,Q$1&lt;='Periodische Einnahmen'!$F11),'Periodische Einnahmen'!$D11,0),"")</f>
        <v/>
      </c>
      <c r="R96" s="32" t="str">
        <f ca="1">IFERROR(IF(AND(MOD(MONTH(R$1)+12-MONTH('Periodische Einnahmen'!$I11),'Periodische Einnahmen'!$H11)=0,R$1&gt;='Periodische Einnahmen'!$I11,R$1&lt;='Periodische Einnahmen'!$F11),'Periodische Einnahmen'!$D11,0),"")</f>
        <v/>
      </c>
      <c r="S96" s="32" t="str">
        <f ca="1">IFERROR(IF(AND(MOD(MONTH(S$1)+12-MONTH('Periodische Einnahmen'!$I11),'Periodische Einnahmen'!$H11)=0,S$1&gt;='Periodische Einnahmen'!$I11,S$1&lt;='Periodische Einnahmen'!$F11),'Periodische Einnahmen'!$D11,0),"")</f>
        <v/>
      </c>
      <c r="T96" s="32" t="str">
        <f ca="1">IFERROR(IF(AND(MOD(MONTH(T$1)+12-MONTH('Periodische Einnahmen'!$I11),'Periodische Einnahmen'!$H11)=0,T$1&gt;='Periodische Einnahmen'!$I11,T$1&lt;='Periodische Einnahmen'!$F11),'Periodische Einnahmen'!$D11,0),"")</f>
        <v/>
      </c>
      <c r="U96" s="32" t="str">
        <f ca="1">IFERROR(IF(AND(MOD(MONTH(U$1)+12-MONTH('Periodische Einnahmen'!$I11),'Periodische Einnahmen'!$H11)=0,U$1&gt;='Periodische Einnahmen'!$I11,U$1&lt;='Periodische Einnahmen'!$F11),'Periodische Einnahmen'!$D11,0),"")</f>
        <v/>
      </c>
      <c r="V96" s="32" t="str">
        <f ca="1">IFERROR(IF(AND(MOD(MONTH(V$1)+12-MONTH('Periodische Einnahmen'!$I11),'Periodische Einnahmen'!$H11)=0,V$1&gt;='Periodische Einnahmen'!$I11,V$1&lt;='Periodische Einnahmen'!$F11),'Periodische Einnahmen'!$D11,0),"")</f>
        <v/>
      </c>
      <c r="W96" s="32" t="str">
        <f ca="1">IFERROR(IF(AND(MOD(MONTH(W$1)+12-MONTH('Periodische Einnahmen'!$I11),'Periodische Einnahmen'!$H11)=0,W$1&gt;='Periodische Einnahmen'!$I11,W$1&lt;='Periodische Einnahmen'!$F11),'Periodische Einnahmen'!$D11,0),"")</f>
        <v/>
      </c>
      <c r="X96" s="32" t="str">
        <f ca="1">IFERROR(IF(AND(MOD(MONTH(X$1)+12-MONTH('Periodische Einnahmen'!$I11),'Periodische Einnahmen'!$H11)=0,X$1&gt;='Periodische Einnahmen'!$I11,X$1&lt;='Periodische Einnahmen'!$F11),'Periodische Einnahmen'!$D11,0),"")</f>
        <v/>
      </c>
      <c r="Y96" s="32" t="str">
        <f ca="1">IFERROR(IF(AND(MOD(MONTH(Y$1)+12-MONTH('Periodische Einnahmen'!$I11),'Periodische Einnahmen'!$H11)=0,Y$1&gt;='Periodische Einnahmen'!$I11,Y$1&lt;='Periodische Einnahmen'!$F11),'Periodische Einnahmen'!$D11,0),"")</f>
        <v/>
      </c>
      <c r="Z96" s="27">
        <f t="shared" ca="1" si="21"/>
        <v>0</v>
      </c>
      <c r="AA96" s="28">
        <f t="shared" ca="1" si="22"/>
        <v>0</v>
      </c>
    </row>
    <row r="97" spans="1:27">
      <c r="A97" s="31" t="str">
        <f>IF('Periodische Einnahmen'!A12&lt;&gt;"",'Periodische Einnahmen'!A12&amp;" ("&amp;'Periodische Einnahmen'!C12&amp;" "&amp;TEXT('Periodische Einnahmen'!D12,"0.00")&amp;" ab "&amp;TEXT('Periodische Einnahmen'!E12,"MMM/JJJJ")&amp;")","")</f>
        <v/>
      </c>
      <c r="B97" s="32" t="str">
        <f ca="1">IFERROR(IF(AND(MOD(MONTH(B$1)+12-MONTH('Periodische Einnahmen'!$I12),'Periodische Einnahmen'!$H12)=0,B$1&gt;='Periodische Einnahmen'!$I12,B$1&lt;='Periodische Einnahmen'!$F12),'Periodische Einnahmen'!$D12,0),"")</f>
        <v/>
      </c>
      <c r="C97" s="32" t="str">
        <f ca="1">IFERROR(IF(AND(MOD(MONTH(C$1)+12-MONTH('Periodische Einnahmen'!$I12),'Periodische Einnahmen'!$H12)=0,C$1&gt;='Periodische Einnahmen'!$I12,C$1&lt;='Periodische Einnahmen'!$F12),'Periodische Einnahmen'!$D12,0),"")</f>
        <v/>
      </c>
      <c r="D97" s="32" t="str">
        <f ca="1">IFERROR(IF(AND(MOD(MONTH(D$1)+12-MONTH('Periodische Einnahmen'!$I12),'Periodische Einnahmen'!$H12)=0,D$1&gt;='Periodische Einnahmen'!$I12,D$1&lt;='Periodische Einnahmen'!$F12),'Periodische Einnahmen'!$D12,0),"")</f>
        <v/>
      </c>
      <c r="E97" s="32" t="str">
        <f ca="1">IFERROR(IF(AND(MOD(MONTH(E$1)+12-MONTH('Periodische Einnahmen'!$I12),'Periodische Einnahmen'!$H12)=0,E$1&gt;='Periodische Einnahmen'!$I12,E$1&lt;='Periodische Einnahmen'!$F12),'Periodische Einnahmen'!$D12,0),"")</f>
        <v/>
      </c>
      <c r="F97" s="32" t="str">
        <f ca="1">IFERROR(IF(AND(MOD(MONTH(F$1)+12-MONTH('Periodische Einnahmen'!$I12),'Periodische Einnahmen'!$H12)=0,F$1&gt;='Periodische Einnahmen'!$I12,F$1&lt;='Periodische Einnahmen'!$F12),'Periodische Einnahmen'!$D12,0),"")</f>
        <v/>
      </c>
      <c r="G97" s="32" t="str">
        <f ca="1">IFERROR(IF(AND(MOD(MONTH(G$1)+12-MONTH('Periodische Einnahmen'!$I12),'Periodische Einnahmen'!$H12)=0,G$1&gt;='Periodische Einnahmen'!$I12,G$1&lt;='Periodische Einnahmen'!$F12),'Periodische Einnahmen'!$D12,0),"")</f>
        <v/>
      </c>
      <c r="H97" s="32" t="str">
        <f ca="1">IFERROR(IF(AND(MOD(MONTH(H$1)+12-MONTH('Periodische Einnahmen'!$I12),'Periodische Einnahmen'!$H12)=0,H$1&gt;='Periodische Einnahmen'!$I12,H$1&lt;='Periodische Einnahmen'!$F12),'Periodische Einnahmen'!$D12,0),"")</f>
        <v/>
      </c>
      <c r="I97" s="32" t="str">
        <f ca="1">IFERROR(IF(AND(MOD(MONTH(I$1)+12-MONTH('Periodische Einnahmen'!$I12),'Periodische Einnahmen'!$H12)=0,I$1&gt;='Periodische Einnahmen'!$I12,I$1&lt;='Periodische Einnahmen'!$F12),'Periodische Einnahmen'!$D12,0),"")</f>
        <v/>
      </c>
      <c r="J97" s="32" t="str">
        <f ca="1">IFERROR(IF(AND(MOD(MONTH(J$1)+12-MONTH('Periodische Einnahmen'!$I12),'Periodische Einnahmen'!$H12)=0,J$1&gt;='Periodische Einnahmen'!$I12,J$1&lt;='Periodische Einnahmen'!$F12),'Periodische Einnahmen'!$D12,0),"")</f>
        <v/>
      </c>
      <c r="K97" s="32" t="str">
        <f ca="1">IFERROR(IF(AND(MOD(MONTH(K$1)+12-MONTH('Periodische Einnahmen'!$I12),'Periodische Einnahmen'!$H12)=0,K$1&gt;='Periodische Einnahmen'!$I12,K$1&lt;='Periodische Einnahmen'!$F12),'Periodische Einnahmen'!$D12,0),"")</f>
        <v/>
      </c>
      <c r="L97" s="32" t="str">
        <f ca="1">IFERROR(IF(AND(MOD(MONTH(L$1)+12-MONTH('Periodische Einnahmen'!$I12),'Periodische Einnahmen'!$H12)=0,L$1&gt;='Periodische Einnahmen'!$I12,L$1&lt;='Periodische Einnahmen'!$F12),'Periodische Einnahmen'!$D12,0),"")</f>
        <v/>
      </c>
      <c r="M97" s="32" t="str">
        <f ca="1">IFERROR(IF(AND(MOD(MONTH(M$1)+12-MONTH('Periodische Einnahmen'!$I12),'Periodische Einnahmen'!$H12)=0,M$1&gt;='Periodische Einnahmen'!$I12,M$1&lt;='Periodische Einnahmen'!$F12),'Periodische Einnahmen'!$D12,0),"")</f>
        <v/>
      </c>
      <c r="N97" s="32" t="str">
        <f ca="1">IFERROR(IF(AND(MOD(MONTH(N$1)+12-MONTH('Periodische Einnahmen'!$I12),'Periodische Einnahmen'!$H12)=0,N$1&gt;='Periodische Einnahmen'!$I12,N$1&lt;='Periodische Einnahmen'!$F12),'Periodische Einnahmen'!$D12,0),"")</f>
        <v/>
      </c>
      <c r="O97" s="32" t="str">
        <f ca="1">IFERROR(IF(AND(MOD(MONTH(O$1)+12-MONTH('Periodische Einnahmen'!$I12),'Periodische Einnahmen'!$H12)=0,O$1&gt;='Periodische Einnahmen'!$I12,O$1&lt;='Periodische Einnahmen'!$F12),'Periodische Einnahmen'!$D12,0),"")</f>
        <v/>
      </c>
      <c r="P97" s="32" t="str">
        <f ca="1">IFERROR(IF(AND(MOD(MONTH(P$1)+12-MONTH('Periodische Einnahmen'!$I12),'Periodische Einnahmen'!$H12)=0,P$1&gt;='Periodische Einnahmen'!$I12,P$1&lt;='Periodische Einnahmen'!$F12),'Periodische Einnahmen'!$D12,0),"")</f>
        <v/>
      </c>
      <c r="Q97" s="32" t="str">
        <f ca="1">IFERROR(IF(AND(MOD(MONTH(Q$1)+12-MONTH('Periodische Einnahmen'!$I12),'Periodische Einnahmen'!$H12)=0,Q$1&gt;='Periodische Einnahmen'!$I12,Q$1&lt;='Periodische Einnahmen'!$F12),'Periodische Einnahmen'!$D12,0),"")</f>
        <v/>
      </c>
      <c r="R97" s="32" t="str">
        <f ca="1">IFERROR(IF(AND(MOD(MONTH(R$1)+12-MONTH('Periodische Einnahmen'!$I12),'Periodische Einnahmen'!$H12)=0,R$1&gt;='Periodische Einnahmen'!$I12,R$1&lt;='Periodische Einnahmen'!$F12),'Periodische Einnahmen'!$D12,0),"")</f>
        <v/>
      </c>
      <c r="S97" s="32" t="str">
        <f ca="1">IFERROR(IF(AND(MOD(MONTH(S$1)+12-MONTH('Periodische Einnahmen'!$I12),'Periodische Einnahmen'!$H12)=0,S$1&gt;='Periodische Einnahmen'!$I12,S$1&lt;='Periodische Einnahmen'!$F12),'Periodische Einnahmen'!$D12,0),"")</f>
        <v/>
      </c>
      <c r="T97" s="32" t="str">
        <f ca="1">IFERROR(IF(AND(MOD(MONTH(T$1)+12-MONTH('Periodische Einnahmen'!$I12),'Periodische Einnahmen'!$H12)=0,T$1&gt;='Periodische Einnahmen'!$I12,T$1&lt;='Periodische Einnahmen'!$F12),'Periodische Einnahmen'!$D12,0),"")</f>
        <v/>
      </c>
      <c r="U97" s="32" t="str">
        <f ca="1">IFERROR(IF(AND(MOD(MONTH(U$1)+12-MONTH('Periodische Einnahmen'!$I12),'Periodische Einnahmen'!$H12)=0,U$1&gt;='Periodische Einnahmen'!$I12,U$1&lt;='Periodische Einnahmen'!$F12),'Periodische Einnahmen'!$D12,0),"")</f>
        <v/>
      </c>
      <c r="V97" s="32" t="str">
        <f ca="1">IFERROR(IF(AND(MOD(MONTH(V$1)+12-MONTH('Periodische Einnahmen'!$I12),'Periodische Einnahmen'!$H12)=0,V$1&gt;='Periodische Einnahmen'!$I12,V$1&lt;='Periodische Einnahmen'!$F12),'Periodische Einnahmen'!$D12,0),"")</f>
        <v/>
      </c>
      <c r="W97" s="32" t="str">
        <f ca="1">IFERROR(IF(AND(MOD(MONTH(W$1)+12-MONTH('Periodische Einnahmen'!$I12),'Periodische Einnahmen'!$H12)=0,W$1&gt;='Periodische Einnahmen'!$I12,W$1&lt;='Periodische Einnahmen'!$F12),'Periodische Einnahmen'!$D12,0),"")</f>
        <v/>
      </c>
      <c r="X97" s="32" t="str">
        <f ca="1">IFERROR(IF(AND(MOD(MONTH(X$1)+12-MONTH('Periodische Einnahmen'!$I12),'Periodische Einnahmen'!$H12)=0,X$1&gt;='Periodische Einnahmen'!$I12,X$1&lt;='Periodische Einnahmen'!$F12),'Periodische Einnahmen'!$D12,0),"")</f>
        <v/>
      </c>
      <c r="Y97" s="32" t="str">
        <f ca="1">IFERROR(IF(AND(MOD(MONTH(Y$1)+12-MONTH('Periodische Einnahmen'!$I12),'Periodische Einnahmen'!$H12)=0,Y$1&gt;='Periodische Einnahmen'!$I12,Y$1&lt;='Periodische Einnahmen'!$F12),'Periodische Einnahmen'!$D12,0),"")</f>
        <v/>
      </c>
      <c r="Z97" s="27">
        <f t="shared" ca="1" si="21"/>
        <v>0</v>
      </c>
      <c r="AA97" s="28">
        <f t="shared" ca="1" si="22"/>
        <v>0</v>
      </c>
    </row>
    <row r="98" spans="1:27">
      <c r="A98" s="31" t="str">
        <f>IF('Periodische Einnahmen'!A13&lt;&gt;"",'Periodische Einnahmen'!A13&amp;" ("&amp;'Periodische Einnahmen'!C13&amp;" "&amp;TEXT('Periodische Einnahmen'!D13,"0.00")&amp;" ab "&amp;TEXT('Periodische Einnahmen'!E13,"MMM/JJJJ")&amp;")","")</f>
        <v/>
      </c>
      <c r="B98" s="32" t="str">
        <f ca="1">IFERROR(IF(AND(MOD(MONTH(B$1)+12-MONTH('Periodische Einnahmen'!$I13),'Periodische Einnahmen'!$H13)=0,B$1&gt;='Periodische Einnahmen'!$I13,B$1&lt;='Periodische Einnahmen'!$F13),'Periodische Einnahmen'!$D13,0),"")</f>
        <v/>
      </c>
      <c r="C98" s="32" t="str">
        <f ca="1">IFERROR(IF(AND(MOD(MONTH(C$1)+12-MONTH('Periodische Einnahmen'!$I13),'Periodische Einnahmen'!$H13)=0,C$1&gt;='Periodische Einnahmen'!$I13,C$1&lt;='Periodische Einnahmen'!$F13),'Periodische Einnahmen'!$D13,0),"")</f>
        <v/>
      </c>
      <c r="D98" s="32" t="str">
        <f ca="1">IFERROR(IF(AND(MOD(MONTH(D$1)+12-MONTH('Periodische Einnahmen'!$I13),'Periodische Einnahmen'!$H13)=0,D$1&gt;='Periodische Einnahmen'!$I13,D$1&lt;='Periodische Einnahmen'!$F13),'Periodische Einnahmen'!$D13,0),"")</f>
        <v/>
      </c>
      <c r="E98" s="32" t="str">
        <f ca="1">IFERROR(IF(AND(MOD(MONTH(E$1)+12-MONTH('Periodische Einnahmen'!$I13),'Periodische Einnahmen'!$H13)=0,E$1&gt;='Periodische Einnahmen'!$I13,E$1&lt;='Periodische Einnahmen'!$F13),'Periodische Einnahmen'!$D13,0),"")</f>
        <v/>
      </c>
      <c r="F98" s="32" t="str">
        <f ca="1">IFERROR(IF(AND(MOD(MONTH(F$1)+12-MONTH('Periodische Einnahmen'!$I13),'Periodische Einnahmen'!$H13)=0,F$1&gt;='Periodische Einnahmen'!$I13,F$1&lt;='Periodische Einnahmen'!$F13),'Periodische Einnahmen'!$D13,0),"")</f>
        <v/>
      </c>
      <c r="G98" s="32" t="str">
        <f ca="1">IFERROR(IF(AND(MOD(MONTH(G$1)+12-MONTH('Periodische Einnahmen'!$I13),'Periodische Einnahmen'!$H13)=0,G$1&gt;='Periodische Einnahmen'!$I13,G$1&lt;='Periodische Einnahmen'!$F13),'Periodische Einnahmen'!$D13,0),"")</f>
        <v/>
      </c>
      <c r="H98" s="32" t="str">
        <f ca="1">IFERROR(IF(AND(MOD(MONTH(H$1)+12-MONTH('Periodische Einnahmen'!$I13),'Periodische Einnahmen'!$H13)=0,H$1&gt;='Periodische Einnahmen'!$I13,H$1&lt;='Periodische Einnahmen'!$F13),'Periodische Einnahmen'!$D13,0),"")</f>
        <v/>
      </c>
      <c r="I98" s="32" t="str">
        <f ca="1">IFERROR(IF(AND(MOD(MONTH(I$1)+12-MONTH('Periodische Einnahmen'!$I13),'Periodische Einnahmen'!$H13)=0,I$1&gt;='Periodische Einnahmen'!$I13,I$1&lt;='Periodische Einnahmen'!$F13),'Periodische Einnahmen'!$D13,0),"")</f>
        <v/>
      </c>
      <c r="J98" s="32" t="str">
        <f ca="1">IFERROR(IF(AND(MOD(MONTH(J$1)+12-MONTH('Periodische Einnahmen'!$I13),'Periodische Einnahmen'!$H13)=0,J$1&gt;='Periodische Einnahmen'!$I13,J$1&lt;='Periodische Einnahmen'!$F13),'Periodische Einnahmen'!$D13,0),"")</f>
        <v/>
      </c>
      <c r="K98" s="32" t="str">
        <f ca="1">IFERROR(IF(AND(MOD(MONTH(K$1)+12-MONTH('Periodische Einnahmen'!$I13),'Periodische Einnahmen'!$H13)=0,K$1&gt;='Periodische Einnahmen'!$I13,K$1&lt;='Periodische Einnahmen'!$F13),'Periodische Einnahmen'!$D13,0),"")</f>
        <v/>
      </c>
      <c r="L98" s="32" t="str">
        <f ca="1">IFERROR(IF(AND(MOD(MONTH(L$1)+12-MONTH('Periodische Einnahmen'!$I13),'Periodische Einnahmen'!$H13)=0,L$1&gt;='Periodische Einnahmen'!$I13,L$1&lt;='Periodische Einnahmen'!$F13),'Periodische Einnahmen'!$D13,0),"")</f>
        <v/>
      </c>
      <c r="M98" s="32" t="str">
        <f ca="1">IFERROR(IF(AND(MOD(MONTH(M$1)+12-MONTH('Periodische Einnahmen'!$I13),'Periodische Einnahmen'!$H13)=0,M$1&gt;='Periodische Einnahmen'!$I13,M$1&lt;='Periodische Einnahmen'!$F13),'Periodische Einnahmen'!$D13,0),"")</f>
        <v/>
      </c>
      <c r="N98" s="32" t="str">
        <f ca="1">IFERROR(IF(AND(MOD(MONTH(N$1)+12-MONTH('Periodische Einnahmen'!$I13),'Periodische Einnahmen'!$H13)=0,N$1&gt;='Periodische Einnahmen'!$I13,N$1&lt;='Periodische Einnahmen'!$F13),'Periodische Einnahmen'!$D13,0),"")</f>
        <v/>
      </c>
      <c r="O98" s="32" t="str">
        <f ca="1">IFERROR(IF(AND(MOD(MONTH(O$1)+12-MONTH('Periodische Einnahmen'!$I13),'Periodische Einnahmen'!$H13)=0,O$1&gt;='Periodische Einnahmen'!$I13,O$1&lt;='Periodische Einnahmen'!$F13),'Periodische Einnahmen'!$D13,0),"")</f>
        <v/>
      </c>
      <c r="P98" s="32" t="str">
        <f ca="1">IFERROR(IF(AND(MOD(MONTH(P$1)+12-MONTH('Periodische Einnahmen'!$I13),'Periodische Einnahmen'!$H13)=0,P$1&gt;='Periodische Einnahmen'!$I13,P$1&lt;='Periodische Einnahmen'!$F13),'Periodische Einnahmen'!$D13,0),"")</f>
        <v/>
      </c>
      <c r="Q98" s="32" t="str">
        <f ca="1">IFERROR(IF(AND(MOD(MONTH(Q$1)+12-MONTH('Periodische Einnahmen'!$I13),'Periodische Einnahmen'!$H13)=0,Q$1&gt;='Periodische Einnahmen'!$I13,Q$1&lt;='Periodische Einnahmen'!$F13),'Periodische Einnahmen'!$D13,0),"")</f>
        <v/>
      </c>
      <c r="R98" s="32" t="str">
        <f ca="1">IFERROR(IF(AND(MOD(MONTH(R$1)+12-MONTH('Periodische Einnahmen'!$I13),'Periodische Einnahmen'!$H13)=0,R$1&gt;='Periodische Einnahmen'!$I13,R$1&lt;='Periodische Einnahmen'!$F13),'Periodische Einnahmen'!$D13,0),"")</f>
        <v/>
      </c>
      <c r="S98" s="32" t="str">
        <f ca="1">IFERROR(IF(AND(MOD(MONTH(S$1)+12-MONTH('Periodische Einnahmen'!$I13),'Periodische Einnahmen'!$H13)=0,S$1&gt;='Periodische Einnahmen'!$I13,S$1&lt;='Periodische Einnahmen'!$F13),'Periodische Einnahmen'!$D13,0),"")</f>
        <v/>
      </c>
      <c r="T98" s="32" t="str">
        <f ca="1">IFERROR(IF(AND(MOD(MONTH(T$1)+12-MONTH('Periodische Einnahmen'!$I13),'Periodische Einnahmen'!$H13)=0,T$1&gt;='Periodische Einnahmen'!$I13,T$1&lt;='Periodische Einnahmen'!$F13),'Periodische Einnahmen'!$D13,0),"")</f>
        <v/>
      </c>
      <c r="U98" s="32" t="str">
        <f ca="1">IFERROR(IF(AND(MOD(MONTH(U$1)+12-MONTH('Periodische Einnahmen'!$I13),'Periodische Einnahmen'!$H13)=0,U$1&gt;='Periodische Einnahmen'!$I13,U$1&lt;='Periodische Einnahmen'!$F13),'Periodische Einnahmen'!$D13,0),"")</f>
        <v/>
      </c>
      <c r="V98" s="32" t="str">
        <f ca="1">IFERROR(IF(AND(MOD(MONTH(V$1)+12-MONTH('Periodische Einnahmen'!$I13),'Periodische Einnahmen'!$H13)=0,V$1&gt;='Periodische Einnahmen'!$I13,V$1&lt;='Periodische Einnahmen'!$F13),'Periodische Einnahmen'!$D13,0),"")</f>
        <v/>
      </c>
      <c r="W98" s="32" t="str">
        <f ca="1">IFERROR(IF(AND(MOD(MONTH(W$1)+12-MONTH('Periodische Einnahmen'!$I13),'Periodische Einnahmen'!$H13)=0,W$1&gt;='Periodische Einnahmen'!$I13,W$1&lt;='Periodische Einnahmen'!$F13),'Periodische Einnahmen'!$D13,0),"")</f>
        <v/>
      </c>
      <c r="X98" s="32" t="str">
        <f ca="1">IFERROR(IF(AND(MOD(MONTH(X$1)+12-MONTH('Periodische Einnahmen'!$I13),'Periodische Einnahmen'!$H13)=0,X$1&gt;='Periodische Einnahmen'!$I13,X$1&lt;='Periodische Einnahmen'!$F13),'Periodische Einnahmen'!$D13,0),"")</f>
        <v/>
      </c>
      <c r="Y98" s="32" t="str">
        <f ca="1">IFERROR(IF(AND(MOD(MONTH(Y$1)+12-MONTH('Periodische Einnahmen'!$I13),'Periodische Einnahmen'!$H13)=0,Y$1&gt;='Periodische Einnahmen'!$I13,Y$1&lt;='Periodische Einnahmen'!$F13),'Periodische Einnahmen'!$D13,0),"")</f>
        <v/>
      </c>
      <c r="Z98" s="27">
        <f t="shared" ca="1" si="21"/>
        <v>0</v>
      </c>
      <c r="AA98" s="28">
        <f t="shared" ca="1" si="22"/>
        <v>0</v>
      </c>
    </row>
    <row r="99" spans="1:27">
      <c r="A99" s="31" t="str">
        <f>IF('Periodische Einnahmen'!A14&lt;&gt;"",'Periodische Einnahmen'!A14&amp;" ("&amp;'Periodische Einnahmen'!C14&amp;" "&amp;TEXT('Periodische Einnahmen'!D14,"0.00")&amp;" ab "&amp;TEXT('Periodische Einnahmen'!E14,"MMM/JJJJ")&amp;")","")</f>
        <v/>
      </c>
      <c r="B99" s="32" t="str">
        <f ca="1">IFERROR(IF(AND(MOD(MONTH(B$1)+12-MONTH('Periodische Einnahmen'!$I14),'Periodische Einnahmen'!$H14)=0,B$1&gt;='Periodische Einnahmen'!$I14,B$1&lt;='Periodische Einnahmen'!$F14),'Periodische Einnahmen'!$D14,0),"")</f>
        <v/>
      </c>
      <c r="C99" s="32" t="str">
        <f ca="1">IFERROR(IF(AND(MOD(MONTH(C$1)+12-MONTH('Periodische Einnahmen'!$I14),'Periodische Einnahmen'!$H14)=0,C$1&gt;='Periodische Einnahmen'!$I14,C$1&lt;='Periodische Einnahmen'!$F14),'Periodische Einnahmen'!$D14,0),"")</f>
        <v/>
      </c>
      <c r="D99" s="32" t="str">
        <f ca="1">IFERROR(IF(AND(MOD(MONTH(D$1)+12-MONTH('Periodische Einnahmen'!$I14),'Periodische Einnahmen'!$H14)=0,D$1&gt;='Periodische Einnahmen'!$I14,D$1&lt;='Periodische Einnahmen'!$F14),'Periodische Einnahmen'!$D14,0),"")</f>
        <v/>
      </c>
      <c r="E99" s="32" t="str">
        <f ca="1">IFERROR(IF(AND(MOD(MONTH(E$1)+12-MONTH('Periodische Einnahmen'!$I14),'Periodische Einnahmen'!$H14)=0,E$1&gt;='Periodische Einnahmen'!$I14,E$1&lt;='Periodische Einnahmen'!$F14),'Periodische Einnahmen'!$D14,0),"")</f>
        <v/>
      </c>
      <c r="F99" s="32" t="str">
        <f ca="1">IFERROR(IF(AND(MOD(MONTH(F$1)+12-MONTH('Periodische Einnahmen'!$I14),'Periodische Einnahmen'!$H14)=0,F$1&gt;='Periodische Einnahmen'!$I14,F$1&lt;='Periodische Einnahmen'!$F14),'Periodische Einnahmen'!$D14,0),"")</f>
        <v/>
      </c>
      <c r="G99" s="32" t="str">
        <f ca="1">IFERROR(IF(AND(MOD(MONTH(G$1)+12-MONTH('Periodische Einnahmen'!$I14),'Periodische Einnahmen'!$H14)=0,G$1&gt;='Periodische Einnahmen'!$I14,G$1&lt;='Periodische Einnahmen'!$F14),'Periodische Einnahmen'!$D14,0),"")</f>
        <v/>
      </c>
      <c r="H99" s="32" t="str">
        <f ca="1">IFERROR(IF(AND(MOD(MONTH(H$1)+12-MONTH('Periodische Einnahmen'!$I14),'Periodische Einnahmen'!$H14)=0,H$1&gt;='Periodische Einnahmen'!$I14,H$1&lt;='Periodische Einnahmen'!$F14),'Periodische Einnahmen'!$D14,0),"")</f>
        <v/>
      </c>
      <c r="I99" s="32" t="str">
        <f ca="1">IFERROR(IF(AND(MOD(MONTH(I$1)+12-MONTH('Periodische Einnahmen'!$I14),'Periodische Einnahmen'!$H14)=0,I$1&gt;='Periodische Einnahmen'!$I14,I$1&lt;='Periodische Einnahmen'!$F14),'Periodische Einnahmen'!$D14,0),"")</f>
        <v/>
      </c>
      <c r="J99" s="32" t="str">
        <f ca="1">IFERROR(IF(AND(MOD(MONTH(J$1)+12-MONTH('Periodische Einnahmen'!$I14),'Periodische Einnahmen'!$H14)=0,J$1&gt;='Periodische Einnahmen'!$I14,J$1&lt;='Periodische Einnahmen'!$F14),'Periodische Einnahmen'!$D14,0),"")</f>
        <v/>
      </c>
      <c r="K99" s="32" t="str">
        <f ca="1">IFERROR(IF(AND(MOD(MONTH(K$1)+12-MONTH('Periodische Einnahmen'!$I14),'Periodische Einnahmen'!$H14)=0,K$1&gt;='Periodische Einnahmen'!$I14,K$1&lt;='Periodische Einnahmen'!$F14),'Periodische Einnahmen'!$D14,0),"")</f>
        <v/>
      </c>
      <c r="L99" s="32" t="str">
        <f ca="1">IFERROR(IF(AND(MOD(MONTH(L$1)+12-MONTH('Periodische Einnahmen'!$I14),'Periodische Einnahmen'!$H14)=0,L$1&gt;='Periodische Einnahmen'!$I14,L$1&lt;='Periodische Einnahmen'!$F14),'Periodische Einnahmen'!$D14,0),"")</f>
        <v/>
      </c>
      <c r="M99" s="32" t="str">
        <f ca="1">IFERROR(IF(AND(MOD(MONTH(M$1)+12-MONTH('Periodische Einnahmen'!$I14),'Periodische Einnahmen'!$H14)=0,M$1&gt;='Periodische Einnahmen'!$I14,M$1&lt;='Periodische Einnahmen'!$F14),'Periodische Einnahmen'!$D14,0),"")</f>
        <v/>
      </c>
      <c r="N99" s="32" t="str">
        <f ca="1">IFERROR(IF(AND(MOD(MONTH(N$1)+12-MONTH('Periodische Einnahmen'!$I14),'Periodische Einnahmen'!$H14)=0,N$1&gt;='Periodische Einnahmen'!$I14,N$1&lt;='Periodische Einnahmen'!$F14),'Periodische Einnahmen'!$D14,0),"")</f>
        <v/>
      </c>
      <c r="O99" s="32" t="str">
        <f ca="1">IFERROR(IF(AND(MOD(MONTH(O$1)+12-MONTH('Periodische Einnahmen'!$I14),'Periodische Einnahmen'!$H14)=0,O$1&gt;='Periodische Einnahmen'!$I14,O$1&lt;='Periodische Einnahmen'!$F14),'Periodische Einnahmen'!$D14,0),"")</f>
        <v/>
      </c>
      <c r="P99" s="32" t="str">
        <f ca="1">IFERROR(IF(AND(MOD(MONTH(P$1)+12-MONTH('Periodische Einnahmen'!$I14),'Periodische Einnahmen'!$H14)=0,P$1&gt;='Periodische Einnahmen'!$I14,P$1&lt;='Periodische Einnahmen'!$F14),'Periodische Einnahmen'!$D14,0),"")</f>
        <v/>
      </c>
      <c r="Q99" s="32" t="str">
        <f ca="1">IFERROR(IF(AND(MOD(MONTH(Q$1)+12-MONTH('Periodische Einnahmen'!$I14),'Periodische Einnahmen'!$H14)=0,Q$1&gt;='Periodische Einnahmen'!$I14,Q$1&lt;='Periodische Einnahmen'!$F14),'Periodische Einnahmen'!$D14,0),"")</f>
        <v/>
      </c>
      <c r="R99" s="32" t="str">
        <f ca="1">IFERROR(IF(AND(MOD(MONTH(R$1)+12-MONTH('Periodische Einnahmen'!$I14),'Periodische Einnahmen'!$H14)=0,R$1&gt;='Periodische Einnahmen'!$I14,R$1&lt;='Periodische Einnahmen'!$F14),'Periodische Einnahmen'!$D14,0),"")</f>
        <v/>
      </c>
      <c r="S99" s="32" t="str">
        <f ca="1">IFERROR(IF(AND(MOD(MONTH(S$1)+12-MONTH('Periodische Einnahmen'!$I14),'Periodische Einnahmen'!$H14)=0,S$1&gt;='Periodische Einnahmen'!$I14,S$1&lt;='Periodische Einnahmen'!$F14),'Periodische Einnahmen'!$D14,0),"")</f>
        <v/>
      </c>
      <c r="T99" s="32" t="str">
        <f ca="1">IFERROR(IF(AND(MOD(MONTH(T$1)+12-MONTH('Periodische Einnahmen'!$I14),'Periodische Einnahmen'!$H14)=0,T$1&gt;='Periodische Einnahmen'!$I14,T$1&lt;='Periodische Einnahmen'!$F14),'Periodische Einnahmen'!$D14,0),"")</f>
        <v/>
      </c>
      <c r="U99" s="32" t="str">
        <f ca="1">IFERROR(IF(AND(MOD(MONTH(U$1)+12-MONTH('Periodische Einnahmen'!$I14),'Periodische Einnahmen'!$H14)=0,U$1&gt;='Periodische Einnahmen'!$I14,U$1&lt;='Periodische Einnahmen'!$F14),'Periodische Einnahmen'!$D14,0),"")</f>
        <v/>
      </c>
      <c r="V99" s="32" t="str">
        <f ca="1">IFERROR(IF(AND(MOD(MONTH(V$1)+12-MONTH('Periodische Einnahmen'!$I14),'Periodische Einnahmen'!$H14)=0,V$1&gt;='Periodische Einnahmen'!$I14,V$1&lt;='Periodische Einnahmen'!$F14),'Periodische Einnahmen'!$D14,0),"")</f>
        <v/>
      </c>
      <c r="W99" s="32" t="str">
        <f ca="1">IFERROR(IF(AND(MOD(MONTH(W$1)+12-MONTH('Periodische Einnahmen'!$I14),'Periodische Einnahmen'!$H14)=0,W$1&gt;='Periodische Einnahmen'!$I14,W$1&lt;='Periodische Einnahmen'!$F14),'Periodische Einnahmen'!$D14,0),"")</f>
        <v/>
      </c>
      <c r="X99" s="32" t="str">
        <f ca="1">IFERROR(IF(AND(MOD(MONTH(X$1)+12-MONTH('Periodische Einnahmen'!$I14),'Periodische Einnahmen'!$H14)=0,X$1&gt;='Periodische Einnahmen'!$I14,X$1&lt;='Periodische Einnahmen'!$F14),'Periodische Einnahmen'!$D14,0),"")</f>
        <v/>
      </c>
      <c r="Y99" s="32" t="str">
        <f ca="1">IFERROR(IF(AND(MOD(MONTH(Y$1)+12-MONTH('Periodische Einnahmen'!$I14),'Periodische Einnahmen'!$H14)=0,Y$1&gt;='Periodische Einnahmen'!$I14,Y$1&lt;='Periodische Einnahmen'!$F14),'Periodische Einnahmen'!$D14,0),"")</f>
        <v/>
      </c>
      <c r="Z99" s="27">
        <f t="shared" ca="1" si="21"/>
        <v>0</v>
      </c>
      <c r="AA99" s="28">
        <f t="shared" ca="1" si="22"/>
        <v>0</v>
      </c>
    </row>
    <row r="100" spans="1:27">
      <c r="A100" s="31" t="str">
        <f>IF('Periodische Einnahmen'!A15&lt;&gt;"",'Periodische Einnahmen'!A15&amp;" ("&amp;'Periodische Einnahmen'!C15&amp;" "&amp;TEXT('Periodische Einnahmen'!D15,"0.00")&amp;" ab "&amp;TEXT('Periodische Einnahmen'!E15,"MMM/JJJJ")&amp;")","")</f>
        <v/>
      </c>
      <c r="B100" s="32" t="str">
        <f ca="1">IFERROR(IF(AND(MOD(MONTH(B$1)+12-MONTH('Periodische Einnahmen'!$I15),'Periodische Einnahmen'!$H15)=0,B$1&gt;='Periodische Einnahmen'!$I15,B$1&lt;='Periodische Einnahmen'!$F15),'Periodische Einnahmen'!$D15,0),"")</f>
        <v/>
      </c>
      <c r="C100" s="32" t="str">
        <f ca="1">IFERROR(IF(AND(MOD(MONTH(C$1)+12-MONTH('Periodische Einnahmen'!$I15),'Periodische Einnahmen'!$H15)=0,C$1&gt;='Periodische Einnahmen'!$I15,C$1&lt;='Periodische Einnahmen'!$F15),'Periodische Einnahmen'!$D15,0),"")</f>
        <v/>
      </c>
      <c r="D100" s="32" t="str">
        <f ca="1">IFERROR(IF(AND(MOD(MONTH(D$1)+12-MONTH('Periodische Einnahmen'!$I15),'Periodische Einnahmen'!$H15)=0,D$1&gt;='Periodische Einnahmen'!$I15,D$1&lt;='Periodische Einnahmen'!$F15),'Periodische Einnahmen'!$D15,0),"")</f>
        <v/>
      </c>
      <c r="E100" s="32" t="str">
        <f ca="1">IFERROR(IF(AND(MOD(MONTH(E$1)+12-MONTH('Periodische Einnahmen'!$I15),'Periodische Einnahmen'!$H15)=0,E$1&gt;='Periodische Einnahmen'!$I15,E$1&lt;='Periodische Einnahmen'!$F15),'Periodische Einnahmen'!$D15,0),"")</f>
        <v/>
      </c>
      <c r="F100" s="32" t="str">
        <f ca="1">IFERROR(IF(AND(MOD(MONTH(F$1)+12-MONTH('Periodische Einnahmen'!$I15),'Periodische Einnahmen'!$H15)=0,F$1&gt;='Periodische Einnahmen'!$I15,F$1&lt;='Periodische Einnahmen'!$F15),'Periodische Einnahmen'!$D15,0),"")</f>
        <v/>
      </c>
      <c r="G100" s="32" t="str">
        <f ca="1">IFERROR(IF(AND(MOD(MONTH(G$1)+12-MONTH('Periodische Einnahmen'!$I15),'Periodische Einnahmen'!$H15)=0,G$1&gt;='Periodische Einnahmen'!$I15,G$1&lt;='Periodische Einnahmen'!$F15),'Periodische Einnahmen'!$D15,0),"")</f>
        <v/>
      </c>
      <c r="H100" s="32" t="str">
        <f ca="1">IFERROR(IF(AND(MOD(MONTH(H$1)+12-MONTH('Periodische Einnahmen'!$I15),'Periodische Einnahmen'!$H15)=0,H$1&gt;='Periodische Einnahmen'!$I15,H$1&lt;='Periodische Einnahmen'!$F15),'Periodische Einnahmen'!$D15,0),"")</f>
        <v/>
      </c>
      <c r="I100" s="32" t="str">
        <f ca="1">IFERROR(IF(AND(MOD(MONTH(I$1)+12-MONTH('Periodische Einnahmen'!$I15),'Periodische Einnahmen'!$H15)=0,I$1&gt;='Periodische Einnahmen'!$I15,I$1&lt;='Periodische Einnahmen'!$F15),'Periodische Einnahmen'!$D15,0),"")</f>
        <v/>
      </c>
      <c r="J100" s="32" t="str">
        <f ca="1">IFERROR(IF(AND(MOD(MONTH(J$1)+12-MONTH('Periodische Einnahmen'!$I15),'Periodische Einnahmen'!$H15)=0,J$1&gt;='Periodische Einnahmen'!$I15,J$1&lt;='Periodische Einnahmen'!$F15),'Periodische Einnahmen'!$D15,0),"")</f>
        <v/>
      </c>
      <c r="K100" s="32" t="str">
        <f ca="1">IFERROR(IF(AND(MOD(MONTH(K$1)+12-MONTH('Periodische Einnahmen'!$I15),'Periodische Einnahmen'!$H15)=0,K$1&gt;='Periodische Einnahmen'!$I15,K$1&lt;='Periodische Einnahmen'!$F15),'Periodische Einnahmen'!$D15,0),"")</f>
        <v/>
      </c>
      <c r="L100" s="32" t="str">
        <f ca="1">IFERROR(IF(AND(MOD(MONTH(L$1)+12-MONTH('Periodische Einnahmen'!$I15),'Periodische Einnahmen'!$H15)=0,L$1&gt;='Periodische Einnahmen'!$I15,L$1&lt;='Periodische Einnahmen'!$F15),'Periodische Einnahmen'!$D15,0),"")</f>
        <v/>
      </c>
      <c r="M100" s="32" t="str">
        <f ca="1">IFERROR(IF(AND(MOD(MONTH(M$1)+12-MONTH('Periodische Einnahmen'!$I15),'Periodische Einnahmen'!$H15)=0,M$1&gt;='Periodische Einnahmen'!$I15,M$1&lt;='Periodische Einnahmen'!$F15),'Periodische Einnahmen'!$D15,0),"")</f>
        <v/>
      </c>
      <c r="N100" s="32" t="str">
        <f ca="1">IFERROR(IF(AND(MOD(MONTH(N$1)+12-MONTH('Periodische Einnahmen'!$I15),'Periodische Einnahmen'!$H15)=0,N$1&gt;='Periodische Einnahmen'!$I15,N$1&lt;='Periodische Einnahmen'!$F15),'Periodische Einnahmen'!$D15,0),"")</f>
        <v/>
      </c>
      <c r="O100" s="32" t="str">
        <f ca="1">IFERROR(IF(AND(MOD(MONTH(O$1)+12-MONTH('Periodische Einnahmen'!$I15),'Periodische Einnahmen'!$H15)=0,O$1&gt;='Periodische Einnahmen'!$I15,O$1&lt;='Periodische Einnahmen'!$F15),'Periodische Einnahmen'!$D15,0),"")</f>
        <v/>
      </c>
      <c r="P100" s="32" t="str">
        <f ca="1">IFERROR(IF(AND(MOD(MONTH(P$1)+12-MONTH('Periodische Einnahmen'!$I15),'Periodische Einnahmen'!$H15)=0,P$1&gt;='Periodische Einnahmen'!$I15,P$1&lt;='Periodische Einnahmen'!$F15),'Periodische Einnahmen'!$D15,0),"")</f>
        <v/>
      </c>
      <c r="Q100" s="32" t="str">
        <f ca="1">IFERROR(IF(AND(MOD(MONTH(Q$1)+12-MONTH('Periodische Einnahmen'!$I15),'Periodische Einnahmen'!$H15)=0,Q$1&gt;='Periodische Einnahmen'!$I15,Q$1&lt;='Periodische Einnahmen'!$F15),'Periodische Einnahmen'!$D15,0),"")</f>
        <v/>
      </c>
      <c r="R100" s="32" t="str">
        <f ca="1">IFERROR(IF(AND(MOD(MONTH(R$1)+12-MONTH('Periodische Einnahmen'!$I15),'Periodische Einnahmen'!$H15)=0,R$1&gt;='Periodische Einnahmen'!$I15,R$1&lt;='Periodische Einnahmen'!$F15),'Periodische Einnahmen'!$D15,0),"")</f>
        <v/>
      </c>
      <c r="S100" s="32" t="str">
        <f ca="1">IFERROR(IF(AND(MOD(MONTH(S$1)+12-MONTH('Periodische Einnahmen'!$I15),'Periodische Einnahmen'!$H15)=0,S$1&gt;='Periodische Einnahmen'!$I15,S$1&lt;='Periodische Einnahmen'!$F15),'Periodische Einnahmen'!$D15,0),"")</f>
        <v/>
      </c>
      <c r="T100" s="32" t="str">
        <f ca="1">IFERROR(IF(AND(MOD(MONTH(T$1)+12-MONTH('Periodische Einnahmen'!$I15),'Periodische Einnahmen'!$H15)=0,T$1&gt;='Periodische Einnahmen'!$I15,T$1&lt;='Periodische Einnahmen'!$F15),'Periodische Einnahmen'!$D15,0),"")</f>
        <v/>
      </c>
      <c r="U100" s="32" t="str">
        <f ca="1">IFERROR(IF(AND(MOD(MONTH(U$1)+12-MONTH('Periodische Einnahmen'!$I15),'Periodische Einnahmen'!$H15)=0,U$1&gt;='Periodische Einnahmen'!$I15,U$1&lt;='Periodische Einnahmen'!$F15),'Periodische Einnahmen'!$D15,0),"")</f>
        <v/>
      </c>
      <c r="V100" s="32" t="str">
        <f ca="1">IFERROR(IF(AND(MOD(MONTH(V$1)+12-MONTH('Periodische Einnahmen'!$I15),'Periodische Einnahmen'!$H15)=0,V$1&gt;='Periodische Einnahmen'!$I15,V$1&lt;='Periodische Einnahmen'!$F15),'Periodische Einnahmen'!$D15,0),"")</f>
        <v/>
      </c>
      <c r="W100" s="32" t="str">
        <f ca="1">IFERROR(IF(AND(MOD(MONTH(W$1)+12-MONTH('Periodische Einnahmen'!$I15),'Periodische Einnahmen'!$H15)=0,W$1&gt;='Periodische Einnahmen'!$I15,W$1&lt;='Periodische Einnahmen'!$F15),'Periodische Einnahmen'!$D15,0),"")</f>
        <v/>
      </c>
      <c r="X100" s="32" t="str">
        <f ca="1">IFERROR(IF(AND(MOD(MONTH(X$1)+12-MONTH('Periodische Einnahmen'!$I15),'Periodische Einnahmen'!$H15)=0,X$1&gt;='Periodische Einnahmen'!$I15,X$1&lt;='Periodische Einnahmen'!$F15),'Periodische Einnahmen'!$D15,0),"")</f>
        <v/>
      </c>
      <c r="Y100" s="32" t="str">
        <f ca="1">IFERROR(IF(AND(MOD(MONTH(Y$1)+12-MONTH('Periodische Einnahmen'!$I15),'Periodische Einnahmen'!$H15)=0,Y$1&gt;='Periodische Einnahmen'!$I15,Y$1&lt;='Periodische Einnahmen'!$F15),'Periodische Einnahmen'!$D15,0),"")</f>
        <v/>
      </c>
      <c r="Z100" s="27">
        <f t="shared" ca="1" si="21"/>
        <v>0</v>
      </c>
      <c r="AA100" s="28">
        <f t="shared" ca="1" si="22"/>
        <v>0</v>
      </c>
    </row>
    <row r="101" spans="1:27">
      <c r="A101" s="31" t="str">
        <f>IF('Periodische Einnahmen'!A16&lt;&gt;"",'Periodische Einnahmen'!A16&amp;" ("&amp;'Periodische Einnahmen'!C16&amp;" "&amp;TEXT('Periodische Einnahmen'!D16,"0.00")&amp;" ab "&amp;TEXT('Periodische Einnahmen'!E16,"MMM/JJJJ")&amp;")","")</f>
        <v/>
      </c>
      <c r="B101" s="32" t="str">
        <f ca="1">IFERROR(IF(AND(MOD(MONTH(B$1)+12-MONTH('Periodische Einnahmen'!$I16),'Periodische Einnahmen'!$H16)=0,B$1&gt;='Periodische Einnahmen'!$I16,B$1&lt;='Periodische Einnahmen'!$F16),'Periodische Einnahmen'!$D16,0),"")</f>
        <v/>
      </c>
      <c r="C101" s="32" t="str">
        <f ca="1">IFERROR(IF(AND(MOD(MONTH(C$1)+12-MONTH('Periodische Einnahmen'!$I16),'Periodische Einnahmen'!$H16)=0,C$1&gt;='Periodische Einnahmen'!$I16,C$1&lt;='Periodische Einnahmen'!$F16),'Periodische Einnahmen'!$D16,0),"")</f>
        <v/>
      </c>
      <c r="D101" s="32" t="str">
        <f ca="1">IFERROR(IF(AND(MOD(MONTH(D$1)+12-MONTH('Periodische Einnahmen'!$I16),'Periodische Einnahmen'!$H16)=0,D$1&gt;='Periodische Einnahmen'!$I16,D$1&lt;='Periodische Einnahmen'!$F16),'Periodische Einnahmen'!$D16,0),"")</f>
        <v/>
      </c>
      <c r="E101" s="32" t="str">
        <f ca="1">IFERROR(IF(AND(MOD(MONTH(E$1)+12-MONTH('Periodische Einnahmen'!$I16),'Periodische Einnahmen'!$H16)=0,E$1&gt;='Periodische Einnahmen'!$I16,E$1&lt;='Periodische Einnahmen'!$F16),'Periodische Einnahmen'!$D16,0),"")</f>
        <v/>
      </c>
      <c r="F101" s="32" t="str">
        <f ca="1">IFERROR(IF(AND(MOD(MONTH(F$1)+12-MONTH('Periodische Einnahmen'!$I16),'Periodische Einnahmen'!$H16)=0,F$1&gt;='Periodische Einnahmen'!$I16,F$1&lt;='Periodische Einnahmen'!$F16),'Periodische Einnahmen'!$D16,0),"")</f>
        <v/>
      </c>
      <c r="G101" s="32" t="str">
        <f ca="1">IFERROR(IF(AND(MOD(MONTH(G$1)+12-MONTH('Periodische Einnahmen'!$I16),'Periodische Einnahmen'!$H16)=0,G$1&gt;='Periodische Einnahmen'!$I16,G$1&lt;='Periodische Einnahmen'!$F16),'Periodische Einnahmen'!$D16,0),"")</f>
        <v/>
      </c>
      <c r="H101" s="32" t="str">
        <f ca="1">IFERROR(IF(AND(MOD(MONTH(H$1)+12-MONTH('Periodische Einnahmen'!$I16),'Periodische Einnahmen'!$H16)=0,H$1&gt;='Periodische Einnahmen'!$I16,H$1&lt;='Periodische Einnahmen'!$F16),'Periodische Einnahmen'!$D16,0),"")</f>
        <v/>
      </c>
      <c r="I101" s="32" t="str">
        <f ca="1">IFERROR(IF(AND(MOD(MONTH(I$1)+12-MONTH('Periodische Einnahmen'!$I16),'Periodische Einnahmen'!$H16)=0,I$1&gt;='Periodische Einnahmen'!$I16,I$1&lt;='Periodische Einnahmen'!$F16),'Periodische Einnahmen'!$D16,0),"")</f>
        <v/>
      </c>
      <c r="J101" s="32" t="str">
        <f ca="1">IFERROR(IF(AND(MOD(MONTH(J$1)+12-MONTH('Periodische Einnahmen'!$I16),'Periodische Einnahmen'!$H16)=0,J$1&gt;='Periodische Einnahmen'!$I16,J$1&lt;='Periodische Einnahmen'!$F16),'Periodische Einnahmen'!$D16,0),"")</f>
        <v/>
      </c>
      <c r="K101" s="32" t="str">
        <f ca="1">IFERROR(IF(AND(MOD(MONTH(K$1)+12-MONTH('Periodische Einnahmen'!$I16),'Periodische Einnahmen'!$H16)=0,K$1&gt;='Periodische Einnahmen'!$I16,K$1&lt;='Periodische Einnahmen'!$F16),'Periodische Einnahmen'!$D16,0),"")</f>
        <v/>
      </c>
      <c r="L101" s="32" t="str">
        <f ca="1">IFERROR(IF(AND(MOD(MONTH(L$1)+12-MONTH('Periodische Einnahmen'!$I16),'Periodische Einnahmen'!$H16)=0,L$1&gt;='Periodische Einnahmen'!$I16,L$1&lt;='Periodische Einnahmen'!$F16),'Periodische Einnahmen'!$D16,0),"")</f>
        <v/>
      </c>
      <c r="M101" s="32" t="str">
        <f ca="1">IFERROR(IF(AND(MOD(MONTH(M$1)+12-MONTH('Periodische Einnahmen'!$I16),'Periodische Einnahmen'!$H16)=0,M$1&gt;='Periodische Einnahmen'!$I16,M$1&lt;='Periodische Einnahmen'!$F16),'Periodische Einnahmen'!$D16,0),"")</f>
        <v/>
      </c>
      <c r="N101" s="32" t="str">
        <f ca="1">IFERROR(IF(AND(MOD(MONTH(N$1)+12-MONTH('Periodische Einnahmen'!$I16),'Periodische Einnahmen'!$H16)=0,N$1&gt;='Periodische Einnahmen'!$I16,N$1&lt;='Periodische Einnahmen'!$F16),'Periodische Einnahmen'!$D16,0),"")</f>
        <v/>
      </c>
      <c r="O101" s="32" t="str">
        <f ca="1">IFERROR(IF(AND(MOD(MONTH(O$1)+12-MONTH('Periodische Einnahmen'!$I16),'Periodische Einnahmen'!$H16)=0,O$1&gt;='Periodische Einnahmen'!$I16,O$1&lt;='Periodische Einnahmen'!$F16),'Periodische Einnahmen'!$D16,0),"")</f>
        <v/>
      </c>
      <c r="P101" s="32" t="str">
        <f ca="1">IFERROR(IF(AND(MOD(MONTH(P$1)+12-MONTH('Periodische Einnahmen'!$I16),'Periodische Einnahmen'!$H16)=0,P$1&gt;='Periodische Einnahmen'!$I16,P$1&lt;='Periodische Einnahmen'!$F16),'Periodische Einnahmen'!$D16,0),"")</f>
        <v/>
      </c>
      <c r="Q101" s="32" t="str">
        <f ca="1">IFERROR(IF(AND(MOD(MONTH(Q$1)+12-MONTH('Periodische Einnahmen'!$I16),'Periodische Einnahmen'!$H16)=0,Q$1&gt;='Periodische Einnahmen'!$I16,Q$1&lt;='Periodische Einnahmen'!$F16),'Periodische Einnahmen'!$D16,0),"")</f>
        <v/>
      </c>
      <c r="R101" s="32" t="str">
        <f ca="1">IFERROR(IF(AND(MOD(MONTH(R$1)+12-MONTH('Periodische Einnahmen'!$I16),'Periodische Einnahmen'!$H16)=0,R$1&gt;='Periodische Einnahmen'!$I16,R$1&lt;='Periodische Einnahmen'!$F16),'Periodische Einnahmen'!$D16,0),"")</f>
        <v/>
      </c>
      <c r="S101" s="32" t="str">
        <f ca="1">IFERROR(IF(AND(MOD(MONTH(S$1)+12-MONTH('Periodische Einnahmen'!$I16),'Periodische Einnahmen'!$H16)=0,S$1&gt;='Periodische Einnahmen'!$I16,S$1&lt;='Periodische Einnahmen'!$F16),'Periodische Einnahmen'!$D16,0),"")</f>
        <v/>
      </c>
      <c r="T101" s="32" t="str">
        <f ca="1">IFERROR(IF(AND(MOD(MONTH(T$1)+12-MONTH('Periodische Einnahmen'!$I16),'Periodische Einnahmen'!$H16)=0,T$1&gt;='Periodische Einnahmen'!$I16,T$1&lt;='Periodische Einnahmen'!$F16),'Periodische Einnahmen'!$D16,0),"")</f>
        <v/>
      </c>
      <c r="U101" s="32" t="str">
        <f ca="1">IFERROR(IF(AND(MOD(MONTH(U$1)+12-MONTH('Periodische Einnahmen'!$I16),'Periodische Einnahmen'!$H16)=0,U$1&gt;='Periodische Einnahmen'!$I16,U$1&lt;='Periodische Einnahmen'!$F16),'Periodische Einnahmen'!$D16,0),"")</f>
        <v/>
      </c>
      <c r="V101" s="32" t="str">
        <f ca="1">IFERROR(IF(AND(MOD(MONTH(V$1)+12-MONTH('Periodische Einnahmen'!$I16),'Periodische Einnahmen'!$H16)=0,V$1&gt;='Periodische Einnahmen'!$I16,V$1&lt;='Periodische Einnahmen'!$F16),'Periodische Einnahmen'!$D16,0),"")</f>
        <v/>
      </c>
      <c r="W101" s="32" t="str">
        <f ca="1">IFERROR(IF(AND(MOD(MONTH(W$1)+12-MONTH('Periodische Einnahmen'!$I16),'Periodische Einnahmen'!$H16)=0,W$1&gt;='Periodische Einnahmen'!$I16,W$1&lt;='Periodische Einnahmen'!$F16),'Periodische Einnahmen'!$D16,0),"")</f>
        <v/>
      </c>
      <c r="X101" s="32" t="str">
        <f ca="1">IFERROR(IF(AND(MOD(MONTH(X$1)+12-MONTH('Periodische Einnahmen'!$I16),'Periodische Einnahmen'!$H16)=0,X$1&gt;='Periodische Einnahmen'!$I16,X$1&lt;='Periodische Einnahmen'!$F16),'Periodische Einnahmen'!$D16,0),"")</f>
        <v/>
      </c>
      <c r="Y101" s="32" t="str">
        <f ca="1">IFERROR(IF(AND(MOD(MONTH(Y$1)+12-MONTH('Periodische Einnahmen'!$I16),'Periodische Einnahmen'!$H16)=0,Y$1&gt;='Periodische Einnahmen'!$I16,Y$1&lt;='Periodische Einnahmen'!$F16),'Periodische Einnahmen'!$D16,0),"")</f>
        <v/>
      </c>
      <c r="Z101" s="27">
        <f t="shared" ca="1" si="21"/>
        <v>0</v>
      </c>
      <c r="AA101" s="28">
        <f t="shared" ca="1" si="22"/>
        <v>0</v>
      </c>
    </row>
    <row r="102" spans="1:27">
      <c r="A102" s="31" t="str">
        <f>IF('Periodische Einnahmen'!A17&lt;&gt;"",'Periodische Einnahmen'!A17&amp;" ("&amp;'Periodische Einnahmen'!C17&amp;" "&amp;TEXT('Periodische Einnahmen'!D17,"0.00")&amp;" ab "&amp;TEXT('Periodische Einnahmen'!E17,"MMM/JJJJ")&amp;")","")</f>
        <v/>
      </c>
      <c r="B102" s="32" t="str">
        <f ca="1">IFERROR(IF(AND(MOD(MONTH(B$1)+12-MONTH('Periodische Einnahmen'!$I17),'Periodische Einnahmen'!$H17)=0,B$1&gt;='Periodische Einnahmen'!$I17,B$1&lt;='Periodische Einnahmen'!$F17),'Periodische Einnahmen'!$D17,0),"")</f>
        <v/>
      </c>
      <c r="C102" s="32" t="str">
        <f ca="1">IFERROR(IF(AND(MOD(MONTH(C$1)+12-MONTH('Periodische Einnahmen'!$I17),'Periodische Einnahmen'!$H17)=0,C$1&gt;='Periodische Einnahmen'!$I17,C$1&lt;='Periodische Einnahmen'!$F17),'Periodische Einnahmen'!$D17,0),"")</f>
        <v/>
      </c>
      <c r="D102" s="32" t="str">
        <f ca="1">IFERROR(IF(AND(MOD(MONTH(D$1)+12-MONTH('Periodische Einnahmen'!$I17),'Periodische Einnahmen'!$H17)=0,D$1&gt;='Periodische Einnahmen'!$I17,D$1&lt;='Periodische Einnahmen'!$F17),'Periodische Einnahmen'!$D17,0),"")</f>
        <v/>
      </c>
      <c r="E102" s="32" t="str">
        <f ca="1">IFERROR(IF(AND(MOD(MONTH(E$1)+12-MONTH('Periodische Einnahmen'!$I17),'Periodische Einnahmen'!$H17)=0,E$1&gt;='Periodische Einnahmen'!$I17,E$1&lt;='Periodische Einnahmen'!$F17),'Periodische Einnahmen'!$D17,0),"")</f>
        <v/>
      </c>
      <c r="F102" s="32" t="str">
        <f ca="1">IFERROR(IF(AND(MOD(MONTH(F$1)+12-MONTH('Periodische Einnahmen'!$I17),'Periodische Einnahmen'!$H17)=0,F$1&gt;='Periodische Einnahmen'!$I17,F$1&lt;='Periodische Einnahmen'!$F17),'Periodische Einnahmen'!$D17,0),"")</f>
        <v/>
      </c>
      <c r="G102" s="32" t="str">
        <f ca="1">IFERROR(IF(AND(MOD(MONTH(G$1)+12-MONTH('Periodische Einnahmen'!$I17),'Periodische Einnahmen'!$H17)=0,G$1&gt;='Periodische Einnahmen'!$I17,G$1&lt;='Periodische Einnahmen'!$F17),'Periodische Einnahmen'!$D17,0),"")</f>
        <v/>
      </c>
      <c r="H102" s="32" t="str">
        <f ca="1">IFERROR(IF(AND(MOD(MONTH(H$1)+12-MONTH('Periodische Einnahmen'!$I17),'Periodische Einnahmen'!$H17)=0,H$1&gt;='Periodische Einnahmen'!$I17,H$1&lt;='Periodische Einnahmen'!$F17),'Periodische Einnahmen'!$D17,0),"")</f>
        <v/>
      </c>
      <c r="I102" s="32" t="str">
        <f ca="1">IFERROR(IF(AND(MOD(MONTH(I$1)+12-MONTH('Periodische Einnahmen'!$I17),'Periodische Einnahmen'!$H17)=0,I$1&gt;='Periodische Einnahmen'!$I17,I$1&lt;='Periodische Einnahmen'!$F17),'Periodische Einnahmen'!$D17,0),"")</f>
        <v/>
      </c>
      <c r="J102" s="32" t="str">
        <f ca="1">IFERROR(IF(AND(MOD(MONTH(J$1)+12-MONTH('Periodische Einnahmen'!$I17),'Periodische Einnahmen'!$H17)=0,J$1&gt;='Periodische Einnahmen'!$I17,J$1&lt;='Periodische Einnahmen'!$F17),'Periodische Einnahmen'!$D17,0),"")</f>
        <v/>
      </c>
      <c r="K102" s="32" t="str">
        <f ca="1">IFERROR(IF(AND(MOD(MONTH(K$1)+12-MONTH('Periodische Einnahmen'!$I17),'Periodische Einnahmen'!$H17)=0,K$1&gt;='Periodische Einnahmen'!$I17,K$1&lt;='Periodische Einnahmen'!$F17),'Periodische Einnahmen'!$D17,0),"")</f>
        <v/>
      </c>
      <c r="L102" s="32" t="str">
        <f ca="1">IFERROR(IF(AND(MOD(MONTH(L$1)+12-MONTH('Periodische Einnahmen'!$I17),'Periodische Einnahmen'!$H17)=0,L$1&gt;='Periodische Einnahmen'!$I17,L$1&lt;='Periodische Einnahmen'!$F17),'Periodische Einnahmen'!$D17,0),"")</f>
        <v/>
      </c>
      <c r="M102" s="32" t="str">
        <f ca="1">IFERROR(IF(AND(MOD(MONTH(M$1)+12-MONTH('Periodische Einnahmen'!$I17),'Periodische Einnahmen'!$H17)=0,M$1&gt;='Periodische Einnahmen'!$I17,M$1&lt;='Periodische Einnahmen'!$F17),'Periodische Einnahmen'!$D17,0),"")</f>
        <v/>
      </c>
      <c r="N102" s="32" t="str">
        <f ca="1">IFERROR(IF(AND(MOD(MONTH(N$1)+12-MONTH('Periodische Einnahmen'!$I17),'Periodische Einnahmen'!$H17)=0,N$1&gt;='Periodische Einnahmen'!$I17,N$1&lt;='Periodische Einnahmen'!$F17),'Periodische Einnahmen'!$D17,0),"")</f>
        <v/>
      </c>
      <c r="O102" s="32" t="str">
        <f ca="1">IFERROR(IF(AND(MOD(MONTH(O$1)+12-MONTH('Periodische Einnahmen'!$I17),'Periodische Einnahmen'!$H17)=0,O$1&gt;='Periodische Einnahmen'!$I17,O$1&lt;='Periodische Einnahmen'!$F17),'Periodische Einnahmen'!$D17,0),"")</f>
        <v/>
      </c>
      <c r="P102" s="32" t="str">
        <f ca="1">IFERROR(IF(AND(MOD(MONTH(P$1)+12-MONTH('Periodische Einnahmen'!$I17),'Periodische Einnahmen'!$H17)=0,P$1&gt;='Periodische Einnahmen'!$I17,P$1&lt;='Periodische Einnahmen'!$F17),'Periodische Einnahmen'!$D17,0),"")</f>
        <v/>
      </c>
      <c r="Q102" s="32" t="str">
        <f ca="1">IFERROR(IF(AND(MOD(MONTH(Q$1)+12-MONTH('Periodische Einnahmen'!$I17),'Periodische Einnahmen'!$H17)=0,Q$1&gt;='Periodische Einnahmen'!$I17,Q$1&lt;='Periodische Einnahmen'!$F17),'Periodische Einnahmen'!$D17,0),"")</f>
        <v/>
      </c>
      <c r="R102" s="32" t="str">
        <f ca="1">IFERROR(IF(AND(MOD(MONTH(R$1)+12-MONTH('Periodische Einnahmen'!$I17),'Periodische Einnahmen'!$H17)=0,R$1&gt;='Periodische Einnahmen'!$I17,R$1&lt;='Periodische Einnahmen'!$F17),'Periodische Einnahmen'!$D17,0),"")</f>
        <v/>
      </c>
      <c r="S102" s="32" t="str">
        <f ca="1">IFERROR(IF(AND(MOD(MONTH(S$1)+12-MONTH('Periodische Einnahmen'!$I17),'Periodische Einnahmen'!$H17)=0,S$1&gt;='Periodische Einnahmen'!$I17,S$1&lt;='Periodische Einnahmen'!$F17),'Periodische Einnahmen'!$D17,0),"")</f>
        <v/>
      </c>
      <c r="T102" s="32" t="str">
        <f ca="1">IFERROR(IF(AND(MOD(MONTH(T$1)+12-MONTH('Periodische Einnahmen'!$I17),'Periodische Einnahmen'!$H17)=0,T$1&gt;='Periodische Einnahmen'!$I17,T$1&lt;='Periodische Einnahmen'!$F17),'Periodische Einnahmen'!$D17,0),"")</f>
        <v/>
      </c>
      <c r="U102" s="32" t="str">
        <f ca="1">IFERROR(IF(AND(MOD(MONTH(U$1)+12-MONTH('Periodische Einnahmen'!$I17),'Periodische Einnahmen'!$H17)=0,U$1&gt;='Periodische Einnahmen'!$I17,U$1&lt;='Periodische Einnahmen'!$F17),'Periodische Einnahmen'!$D17,0),"")</f>
        <v/>
      </c>
      <c r="V102" s="32" t="str">
        <f ca="1">IFERROR(IF(AND(MOD(MONTH(V$1)+12-MONTH('Periodische Einnahmen'!$I17),'Periodische Einnahmen'!$H17)=0,V$1&gt;='Periodische Einnahmen'!$I17,V$1&lt;='Periodische Einnahmen'!$F17),'Periodische Einnahmen'!$D17,0),"")</f>
        <v/>
      </c>
      <c r="W102" s="32" t="str">
        <f ca="1">IFERROR(IF(AND(MOD(MONTH(W$1)+12-MONTH('Periodische Einnahmen'!$I17),'Periodische Einnahmen'!$H17)=0,W$1&gt;='Periodische Einnahmen'!$I17,W$1&lt;='Periodische Einnahmen'!$F17),'Periodische Einnahmen'!$D17,0),"")</f>
        <v/>
      </c>
      <c r="X102" s="32" t="str">
        <f ca="1">IFERROR(IF(AND(MOD(MONTH(X$1)+12-MONTH('Periodische Einnahmen'!$I17),'Periodische Einnahmen'!$H17)=0,X$1&gt;='Periodische Einnahmen'!$I17,X$1&lt;='Periodische Einnahmen'!$F17),'Periodische Einnahmen'!$D17,0),"")</f>
        <v/>
      </c>
      <c r="Y102" s="32" t="str">
        <f ca="1">IFERROR(IF(AND(MOD(MONTH(Y$1)+12-MONTH('Periodische Einnahmen'!$I17),'Periodische Einnahmen'!$H17)=0,Y$1&gt;='Periodische Einnahmen'!$I17,Y$1&lt;='Periodische Einnahmen'!$F17),'Periodische Einnahmen'!$D17,0),"")</f>
        <v/>
      </c>
      <c r="Z102" s="27">
        <f t="shared" ca="1" si="21"/>
        <v>0</v>
      </c>
      <c r="AA102" s="28">
        <f t="shared" ca="1" si="22"/>
        <v>0</v>
      </c>
    </row>
    <row r="103" spans="1:27">
      <c r="A103" s="31" t="str">
        <f>IF('Periodische Einnahmen'!A18&lt;&gt;"",'Periodische Einnahmen'!A18&amp;" ("&amp;'Periodische Einnahmen'!C18&amp;" "&amp;TEXT('Periodische Einnahmen'!D18,"0.00")&amp;" ab "&amp;TEXT('Periodische Einnahmen'!E18,"MMM/JJJJ")&amp;")","")</f>
        <v/>
      </c>
      <c r="B103" s="32" t="str">
        <f ca="1">IFERROR(IF(AND(MOD(MONTH(B$1)+12-MONTH('Periodische Einnahmen'!$I18),'Periodische Einnahmen'!$H18)=0,B$1&gt;='Periodische Einnahmen'!$I18,B$1&lt;='Periodische Einnahmen'!$F18),'Periodische Einnahmen'!$D18,0),"")</f>
        <v/>
      </c>
      <c r="C103" s="32" t="str">
        <f ca="1">IFERROR(IF(AND(MOD(MONTH(C$1)+12-MONTH('Periodische Einnahmen'!$I18),'Periodische Einnahmen'!$H18)=0,C$1&gt;='Periodische Einnahmen'!$I18,C$1&lt;='Periodische Einnahmen'!$F18),'Periodische Einnahmen'!$D18,0),"")</f>
        <v/>
      </c>
      <c r="D103" s="32" t="str">
        <f ca="1">IFERROR(IF(AND(MOD(MONTH(D$1)+12-MONTH('Periodische Einnahmen'!$I18),'Periodische Einnahmen'!$H18)=0,D$1&gt;='Periodische Einnahmen'!$I18,D$1&lt;='Periodische Einnahmen'!$F18),'Periodische Einnahmen'!$D18,0),"")</f>
        <v/>
      </c>
      <c r="E103" s="32" t="str">
        <f ca="1">IFERROR(IF(AND(MOD(MONTH(E$1)+12-MONTH('Periodische Einnahmen'!$I18),'Periodische Einnahmen'!$H18)=0,E$1&gt;='Periodische Einnahmen'!$I18,E$1&lt;='Periodische Einnahmen'!$F18),'Periodische Einnahmen'!$D18,0),"")</f>
        <v/>
      </c>
      <c r="F103" s="32" t="str">
        <f ca="1">IFERROR(IF(AND(MOD(MONTH(F$1)+12-MONTH('Periodische Einnahmen'!$I18),'Periodische Einnahmen'!$H18)=0,F$1&gt;='Periodische Einnahmen'!$I18,F$1&lt;='Periodische Einnahmen'!$F18),'Periodische Einnahmen'!$D18,0),"")</f>
        <v/>
      </c>
      <c r="G103" s="32" t="str">
        <f ca="1">IFERROR(IF(AND(MOD(MONTH(G$1)+12-MONTH('Periodische Einnahmen'!$I18),'Periodische Einnahmen'!$H18)=0,G$1&gt;='Periodische Einnahmen'!$I18,G$1&lt;='Periodische Einnahmen'!$F18),'Periodische Einnahmen'!$D18,0),"")</f>
        <v/>
      </c>
      <c r="H103" s="32" t="str">
        <f ca="1">IFERROR(IF(AND(MOD(MONTH(H$1)+12-MONTH('Periodische Einnahmen'!$I18),'Periodische Einnahmen'!$H18)=0,H$1&gt;='Periodische Einnahmen'!$I18,H$1&lt;='Periodische Einnahmen'!$F18),'Periodische Einnahmen'!$D18,0),"")</f>
        <v/>
      </c>
      <c r="I103" s="32" t="str">
        <f ca="1">IFERROR(IF(AND(MOD(MONTH(I$1)+12-MONTH('Periodische Einnahmen'!$I18),'Periodische Einnahmen'!$H18)=0,I$1&gt;='Periodische Einnahmen'!$I18,I$1&lt;='Periodische Einnahmen'!$F18),'Periodische Einnahmen'!$D18,0),"")</f>
        <v/>
      </c>
      <c r="J103" s="32" t="str">
        <f ca="1">IFERROR(IF(AND(MOD(MONTH(J$1)+12-MONTH('Periodische Einnahmen'!$I18),'Periodische Einnahmen'!$H18)=0,J$1&gt;='Periodische Einnahmen'!$I18,J$1&lt;='Periodische Einnahmen'!$F18),'Periodische Einnahmen'!$D18,0),"")</f>
        <v/>
      </c>
      <c r="K103" s="32" t="str">
        <f ca="1">IFERROR(IF(AND(MOD(MONTH(K$1)+12-MONTH('Periodische Einnahmen'!$I18),'Periodische Einnahmen'!$H18)=0,K$1&gt;='Periodische Einnahmen'!$I18,K$1&lt;='Periodische Einnahmen'!$F18),'Periodische Einnahmen'!$D18,0),"")</f>
        <v/>
      </c>
      <c r="L103" s="32" t="str">
        <f ca="1">IFERROR(IF(AND(MOD(MONTH(L$1)+12-MONTH('Periodische Einnahmen'!$I18),'Periodische Einnahmen'!$H18)=0,L$1&gt;='Periodische Einnahmen'!$I18,L$1&lt;='Periodische Einnahmen'!$F18),'Periodische Einnahmen'!$D18,0),"")</f>
        <v/>
      </c>
      <c r="M103" s="32" t="str">
        <f ca="1">IFERROR(IF(AND(MOD(MONTH(M$1)+12-MONTH('Periodische Einnahmen'!$I18),'Periodische Einnahmen'!$H18)=0,M$1&gt;='Periodische Einnahmen'!$I18,M$1&lt;='Periodische Einnahmen'!$F18),'Periodische Einnahmen'!$D18,0),"")</f>
        <v/>
      </c>
      <c r="N103" s="32" t="str">
        <f ca="1">IFERROR(IF(AND(MOD(MONTH(N$1)+12-MONTH('Periodische Einnahmen'!$I18),'Periodische Einnahmen'!$H18)=0,N$1&gt;='Periodische Einnahmen'!$I18,N$1&lt;='Periodische Einnahmen'!$F18),'Periodische Einnahmen'!$D18,0),"")</f>
        <v/>
      </c>
      <c r="O103" s="32" t="str">
        <f ca="1">IFERROR(IF(AND(MOD(MONTH(O$1)+12-MONTH('Periodische Einnahmen'!$I18),'Periodische Einnahmen'!$H18)=0,O$1&gt;='Periodische Einnahmen'!$I18,O$1&lt;='Periodische Einnahmen'!$F18),'Periodische Einnahmen'!$D18,0),"")</f>
        <v/>
      </c>
      <c r="P103" s="32" t="str">
        <f ca="1">IFERROR(IF(AND(MOD(MONTH(P$1)+12-MONTH('Periodische Einnahmen'!$I18),'Periodische Einnahmen'!$H18)=0,P$1&gt;='Periodische Einnahmen'!$I18,P$1&lt;='Periodische Einnahmen'!$F18),'Periodische Einnahmen'!$D18,0),"")</f>
        <v/>
      </c>
      <c r="Q103" s="32" t="str">
        <f ca="1">IFERROR(IF(AND(MOD(MONTH(Q$1)+12-MONTH('Periodische Einnahmen'!$I18),'Periodische Einnahmen'!$H18)=0,Q$1&gt;='Periodische Einnahmen'!$I18,Q$1&lt;='Periodische Einnahmen'!$F18),'Periodische Einnahmen'!$D18,0),"")</f>
        <v/>
      </c>
      <c r="R103" s="32" t="str">
        <f ca="1">IFERROR(IF(AND(MOD(MONTH(R$1)+12-MONTH('Periodische Einnahmen'!$I18),'Periodische Einnahmen'!$H18)=0,R$1&gt;='Periodische Einnahmen'!$I18,R$1&lt;='Periodische Einnahmen'!$F18),'Periodische Einnahmen'!$D18,0),"")</f>
        <v/>
      </c>
      <c r="S103" s="32" t="str">
        <f ca="1">IFERROR(IF(AND(MOD(MONTH(S$1)+12-MONTH('Periodische Einnahmen'!$I18),'Periodische Einnahmen'!$H18)=0,S$1&gt;='Periodische Einnahmen'!$I18,S$1&lt;='Periodische Einnahmen'!$F18),'Periodische Einnahmen'!$D18,0),"")</f>
        <v/>
      </c>
      <c r="T103" s="32" t="str">
        <f ca="1">IFERROR(IF(AND(MOD(MONTH(T$1)+12-MONTH('Periodische Einnahmen'!$I18),'Periodische Einnahmen'!$H18)=0,T$1&gt;='Periodische Einnahmen'!$I18,T$1&lt;='Periodische Einnahmen'!$F18),'Periodische Einnahmen'!$D18,0),"")</f>
        <v/>
      </c>
      <c r="U103" s="32" t="str">
        <f ca="1">IFERROR(IF(AND(MOD(MONTH(U$1)+12-MONTH('Periodische Einnahmen'!$I18),'Periodische Einnahmen'!$H18)=0,U$1&gt;='Periodische Einnahmen'!$I18,U$1&lt;='Periodische Einnahmen'!$F18),'Periodische Einnahmen'!$D18,0),"")</f>
        <v/>
      </c>
      <c r="V103" s="32" t="str">
        <f ca="1">IFERROR(IF(AND(MOD(MONTH(V$1)+12-MONTH('Periodische Einnahmen'!$I18),'Periodische Einnahmen'!$H18)=0,V$1&gt;='Periodische Einnahmen'!$I18,V$1&lt;='Periodische Einnahmen'!$F18),'Periodische Einnahmen'!$D18,0),"")</f>
        <v/>
      </c>
      <c r="W103" s="32" t="str">
        <f ca="1">IFERROR(IF(AND(MOD(MONTH(W$1)+12-MONTH('Periodische Einnahmen'!$I18),'Periodische Einnahmen'!$H18)=0,W$1&gt;='Periodische Einnahmen'!$I18,W$1&lt;='Periodische Einnahmen'!$F18),'Periodische Einnahmen'!$D18,0),"")</f>
        <v/>
      </c>
      <c r="X103" s="32" t="str">
        <f ca="1">IFERROR(IF(AND(MOD(MONTH(X$1)+12-MONTH('Periodische Einnahmen'!$I18),'Periodische Einnahmen'!$H18)=0,X$1&gt;='Periodische Einnahmen'!$I18,X$1&lt;='Periodische Einnahmen'!$F18),'Periodische Einnahmen'!$D18,0),"")</f>
        <v/>
      </c>
      <c r="Y103" s="32" t="str">
        <f ca="1">IFERROR(IF(AND(MOD(MONTH(Y$1)+12-MONTH('Periodische Einnahmen'!$I18),'Periodische Einnahmen'!$H18)=0,Y$1&gt;='Periodische Einnahmen'!$I18,Y$1&lt;='Periodische Einnahmen'!$F18),'Periodische Einnahmen'!$D18,0),"")</f>
        <v/>
      </c>
      <c r="Z103" s="27">
        <f t="shared" ca="1" si="21"/>
        <v>0</v>
      </c>
      <c r="AA103" s="28">
        <f t="shared" ca="1" si="22"/>
        <v>0</v>
      </c>
    </row>
    <row r="104" spans="1:27">
      <c r="A104" s="31" t="str">
        <f>IF('Periodische Einnahmen'!A19&lt;&gt;"",'Periodische Einnahmen'!A19&amp;" ("&amp;'Periodische Einnahmen'!C19&amp;" "&amp;TEXT('Periodische Einnahmen'!D19,"0.00")&amp;" ab "&amp;TEXT('Periodische Einnahmen'!E19,"MMM/JJJJ")&amp;")","")</f>
        <v/>
      </c>
      <c r="B104" s="32" t="str">
        <f ca="1">IFERROR(IF(AND(MOD(MONTH(B$1)+12-MONTH('Periodische Einnahmen'!$I19),'Periodische Einnahmen'!$H19)=0,B$1&gt;='Periodische Einnahmen'!$I19,B$1&lt;='Periodische Einnahmen'!$F19),'Periodische Einnahmen'!$D19,0),"")</f>
        <v/>
      </c>
      <c r="C104" s="32" t="str">
        <f ca="1">IFERROR(IF(AND(MOD(MONTH(C$1)+12-MONTH('Periodische Einnahmen'!$I19),'Periodische Einnahmen'!$H19)=0,C$1&gt;='Periodische Einnahmen'!$I19,C$1&lt;='Periodische Einnahmen'!$F19),'Periodische Einnahmen'!$D19,0),"")</f>
        <v/>
      </c>
      <c r="D104" s="32" t="str">
        <f ca="1">IFERROR(IF(AND(MOD(MONTH(D$1)+12-MONTH('Periodische Einnahmen'!$I19),'Periodische Einnahmen'!$H19)=0,D$1&gt;='Periodische Einnahmen'!$I19,D$1&lt;='Periodische Einnahmen'!$F19),'Periodische Einnahmen'!$D19,0),"")</f>
        <v/>
      </c>
      <c r="E104" s="32" t="str">
        <f ca="1">IFERROR(IF(AND(MOD(MONTH(E$1)+12-MONTH('Periodische Einnahmen'!$I19),'Periodische Einnahmen'!$H19)=0,E$1&gt;='Periodische Einnahmen'!$I19,E$1&lt;='Periodische Einnahmen'!$F19),'Periodische Einnahmen'!$D19,0),"")</f>
        <v/>
      </c>
      <c r="F104" s="32" t="str">
        <f ca="1">IFERROR(IF(AND(MOD(MONTH(F$1)+12-MONTH('Periodische Einnahmen'!$I19),'Periodische Einnahmen'!$H19)=0,F$1&gt;='Periodische Einnahmen'!$I19,F$1&lt;='Periodische Einnahmen'!$F19),'Periodische Einnahmen'!$D19,0),"")</f>
        <v/>
      </c>
      <c r="G104" s="32" t="str">
        <f ca="1">IFERROR(IF(AND(MOD(MONTH(G$1)+12-MONTH('Periodische Einnahmen'!$I19),'Periodische Einnahmen'!$H19)=0,G$1&gt;='Periodische Einnahmen'!$I19,G$1&lt;='Periodische Einnahmen'!$F19),'Periodische Einnahmen'!$D19,0),"")</f>
        <v/>
      </c>
      <c r="H104" s="32" t="str">
        <f ca="1">IFERROR(IF(AND(MOD(MONTH(H$1)+12-MONTH('Periodische Einnahmen'!$I19),'Periodische Einnahmen'!$H19)=0,H$1&gt;='Periodische Einnahmen'!$I19,H$1&lt;='Periodische Einnahmen'!$F19),'Periodische Einnahmen'!$D19,0),"")</f>
        <v/>
      </c>
      <c r="I104" s="32" t="str">
        <f ca="1">IFERROR(IF(AND(MOD(MONTH(I$1)+12-MONTH('Periodische Einnahmen'!$I19),'Periodische Einnahmen'!$H19)=0,I$1&gt;='Periodische Einnahmen'!$I19,I$1&lt;='Periodische Einnahmen'!$F19),'Periodische Einnahmen'!$D19,0),"")</f>
        <v/>
      </c>
      <c r="J104" s="32" t="str">
        <f ca="1">IFERROR(IF(AND(MOD(MONTH(J$1)+12-MONTH('Periodische Einnahmen'!$I19),'Periodische Einnahmen'!$H19)=0,J$1&gt;='Periodische Einnahmen'!$I19,J$1&lt;='Periodische Einnahmen'!$F19),'Periodische Einnahmen'!$D19,0),"")</f>
        <v/>
      </c>
      <c r="K104" s="32" t="str">
        <f ca="1">IFERROR(IF(AND(MOD(MONTH(K$1)+12-MONTH('Periodische Einnahmen'!$I19),'Periodische Einnahmen'!$H19)=0,K$1&gt;='Periodische Einnahmen'!$I19,K$1&lt;='Periodische Einnahmen'!$F19),'Periodische Einnahmen'!$D19,0),"")</f>
        <v/>
      </c>
      <c r="L104" s="32" t="str">
        <f ca="1">IFERROR(IF(AND(MOD(MONTH(L$1)+12-MONTH('Periodische Einnahmen'!$I19),'Periodische Einnahmen'!$H19)=0,L$1&gt;='Periodische Einnahmen'!$I19,L$1&lt;='Periodische Einnahmen'!$F19),'Periodische Einnahmen'!$D19,0),"")</f>
        <v/>
      </c>
      <c r="M104" s="32" t="str">
        <f ca="1">IFERROR(IF(AND(MOD(MONTH(M$1)+12-MONTH('Periodische Einnahmen'!$I19),'Periodische Einnahmen'!$H19)=0,M$1&gt;='Periodische Einnahmen'!$I19,M$1&lt;='Periodische Einnahmen'!$F19),'Periodische Einnahmen'!$D19,0),"")</f>
        <v/>
      </c>
      <c r="N104" s="32" t="str">
        <f ca="1">IFERROR(IF(AND(MOD(MONTH(N$1)+12-MONTH('Periodische Einnahmen'!$I19),'Periodische Einnahmen'!$H19)=0,N$1&gt;='Periodische Einnahmen'!$I19,N$1&lt;='Periodische Einnahmen'!$F19),'Periodische Einnahmen'!$D19,0),"")</f>
        <v/>
      </c>
      <c r="O104" s="32" t="str">
        <f ca="1">IFERROR(IF(AND(MOD(MONTH(O$1)+12-MONTH('Periodische Einnahmen'!$I19),'Periodische Einnahmen'!$H19)=0,O$1&gt;='Periodische Einnahmen'!$I19,O$1&lt;='Periodische Einnahmen'!$F19),'Periodische Einnahmen'!$D19,0),"")</f>
        <v/>
      </c>
      <c r="P104" s="32" t="str">
        <f ca="1">IFERROR(IF(AND(MOD(MONTH(P$1)+12-MONTH('Periodische Einnahmen'!$I19),'Periodische Einnahmen'!$H19)=0,P$1&gt;='Periodische Einnahmen'!$I19,P$1&lt;='Periodische Einnahmen'!$F19),'Periodische Einnahmen'!$D19,0),"")</f>
        <v/>
      </c>
      <c r="Q104" s="32" t="str">
        <f ca="1">IFERROR(IF(AND(MOD(MONTH(Q$1)+12-MONTH('Periodische Einnahmen'!$I19),'Periodische Einnahmen'!$H19)=0,Q$1&gt;='Periodische Einnahmen'!$I19,Q$1&lt;='Periodische Einnahmen'!$F19),'Periodische Einnahmen'!$D19,0),"")</f>
        <v/>
      </c>
      <c r="R104" s="32" t="str">
        <f ca="1">IFERROR(IF(AND(MOD(MONTH(R$1)+12-MONTH('Periodische Einnahmen'!$I19),'Periodische Einnahmen'!$H19)=0,R$1&gt;='Periodische Einnahmen'!$I19,R$1&lt;='Periodische Einnahmen'!$F19),'Periodische Einnahmen'!$D19,0),"")</f>
        <v/>
      </c>
      <c r="S104" s="32" t="str">
        <f ca="1">IFERROR(IF(AND(MOD(MONTH(S$1)+12-MONTH('Periodische Einnahmen'!$I19),'Periodische Einnahmen'!$H19)=0,S$1&gt;='Periodische Einnahmen'!$I19,S$1&lt;='Periodische Einnahmen'!$F19),'Periodische Einnahmen'!$D19,0),"")</f>
        <v/>
      </c>
      <c r="T104" s="32" t="str">
        <f ca="1">IFERROR(IF(AND(MOD(MONTH(T$1)+12-MONTH('Periodische Einnahmen'!$I19),'Periodische Einnahmen'!$H19)=0,T$1&gt;='Periodische Einnahmen'!$I19,T$1&lt;='Periodische Einnahmen'!$F19),'Periodische Einnahmen'!$D19,0),"")</f>
        <v/>
      </c>
      <c r="U104" s="32" t="str">
        <f ca="1">IFERROR(IF(AND(MOD(MONTH(U$1)+12-MONTH('Periodische Einnahmen'!$I19),'Periodische Einnahmen'!$H19)=0,U$1&gt;='Periodische Einnahmen'!$I19,U$1&lt;='Periodische Einnahmen'!$F19),'Periodische Einnahmen'!$D19,0),"")</f>
        <v/>
      </c>
      <c r="V104" s="32" t="str">
        <f ca="1">IFERROR(IF(AND(MOD(MONTH(V$1)+12-MONTH('Periodische Einnahmen'!$I19),'Periodische Einnahmen'!$H19)=0,V$1&gt;='Periodische Einnahmen'!$I19,V$1&lt;='Periodische Einnahmen'!$F19),'Periodische Einnahmen'!$D19,0),"")</f>
        <v/>
      </c>
      <c r="W104" s="32" t="str">
        <f ca="1">IFERROR(IF(AND(MOD(MONTH(W$1)+12-MONTH('Periodische Einnahmen'!$I19),'Periodische Einnahmen'!$H19)=0,W$1&gt;='Periodische Einnahmen'!$I19,W$1&lt;='Periodische Einnahmen'!$F19),'Periodische Einnahmen'!$D19,0),"")</f>
        <v/>
      </c>
      <c r="X104" s="32" t="str">
        <f ca="1">IFERROR(IF(AND(MOD(MONTH(X$1)+12-MONTH('Periodische Einnahmen'!$I19),'Periodische Einnahmen'!$H19)=0,X$1&gt;='Periodische Einnahmen'!$I19,X$1&lt;='Periodische Einnahmen'!$F19),'Periodische Einnahmen'!$D19,0),"")</f>
        <v/>
      </c>
      <c r="Y104" s="32" t="str">
        <f ca="1">IFERROR(IF(AND(MOD(MONTH(Y$1)+12-MONTH('Periodische Einnahmen'!$I19),'Periodische Einnahmen'!$H19)=0,Y$1&gt;='Periodische Einnahmen'!$I19,Y$1&lt;='Periodische Einnahmen'!$F19),'Periodische Einnahmen'!$D19,0),"")</f>
        <v/>
      </c>
      <c r="Z104" s="27">
        <f t="shared" ca="1" si="21"/>
        <v>0</v>
      </c>
      <c r="AA104" s="28">
        <f t="shared" ca="1" si="22"/>
        <v>0</v>
      </c>
    </row>
    <row r="105" spans="1:27">
      <c r="A105" s="31" t="str">
        <f>IF('Periodische Einnahmen'!A20&lt;&gt;"",'Periodische Einnahmen'!A20&amp;" ("&amp;'Periodische Einnahmen'!C20&amp;" "&amp;TEXT('Periodische Einnahmen'!D20,"0.00")&amp;" ab "&amp;TEXT('Periodische Einnahmen'!E20,"MMM/JJJJ")&amp;")","")</f>
        <v/>
      </c>
      <c r="B105" s="32" t="str">
        <f ca="1">IFERROR(IF(AND(MOD(MONTH(B$1)+12-MONTH('Periodische Einnahmen'!$I20),'Periodische Einnahmen'!$H20)=0,B$1&gt;='Periodische Einnahmen'!$I20,B$1&lt;='Periodische Einnahmen'!$F20),'Periodische Einnahmen'!$D20,0),"")</f>
        <v/>
      </c>
      <c r="C105" s="32" t="str">
        <f ca="1">IFERROR(IF(AND(MOD(MONTH(C$1)+12-MONTH('Periodische Einnahmen'!$I20),'Periodische Einnahmen'!$H20)=0,C$1&gt;='Periodische Einnahmen'!$I20,C$1&lt;='Periodische Einnahmen'!$F20),'Periodische Einnahmen'!$D20,0),"")</f>
        <v/>
      </c>
      <c r="D105" s="32" t="str">
        <f ca="1">IFERROR(IF(AND(MOD(MONTH(D$1)+12-MONTH('Periodische Einnahmen'!$I20),'Periodische Einnahmen'!$H20)=0,D$1&gt;='Periodische Einnahmen'!$I20,D$1&lt;='Periodische Einnahmen'!$F20),'Periodische Einnahmen'!$D20,0),"")</f>
        <v/>
      </c>
      <c r="E105" s="32" t="str">
        <f ca="1">IFERROR(IF(AND(MOD(MONTH(E$1)+12-MONTH('Periodische Einnahmen'!$I20),'Periodische Einnahmen'!$H20)=0,E$1&gt;='Periodische Einnahmen'!$I20,E$1&lt;='Periodische Einnahmen'!$F20),'Periodische Einnahmen'!$D20,0),"")</f>
        <v/>
      </c>
      <c r="F105" s="32" t="str">
        <f ca="1">IFERROR(IF(AND(MOD(MONTH(F$1)+12-MONTH('Periodische Einnahmen'!$I20),'Periodische Einnahmen'!$H20)=0,F$1&gt;='Periodische Einnahmen'!$I20,F$1&lt;='Periodische Einnahmen'!$F20),'Periodische Einnahmen'!$D20,0),"")</f>
        <v/>
      </c>
      <c r="G105" s="32" t="str">
        <f ca="1">IFERROR(IF(AND(MOD(MONTH(G$1)+12-MONTH('Periodische Einnahmen'!$I20),'Periodische Einnahmen'!$H20)=0,G$1&gt;='Periodische Einnahmen'!$I20,G$1&lt;='Periodische Einnahmen'!$F20),'Periodische Einnahmen'!$D20,0),"")</f>
        <v/>
      </c>
      <c r="H105" s="32" t="str">
        <f ca="1">IFERROR(IF(AND(MOD(MONTH(H$1)+12-MONTH('Periodische Einnahmen'!$I20),'Periodische Einnahmen'!$H20)=0,H$1&gt;='Periodische Einnahmen'!$I20,H$1&lt;='Periodische Einnahmen'!$F20),'Periodische Einnahmen'!$D20,0),"")</f>
        <v/>
      </c>
      <c r="I105" s="32" t="str">
        <f ca="1">IFERROR(IF(AND(MOD(MONTH(I$1)+12-MONTH('Periodische Einnahmen'!$I20),'Periodische Einnahmen'!$H20)=0,I$1&gt;='Periodische Einnahmen'!$I20,I$1&lt;='Periodische Einnahmen'!$F20),'Periodische Einnahmen'!$D20,0),"")</f>
        <v/>
      </c>
      <c r="J105" s="32" t="str">
        <f ca="1">IFERROR(IF(AND(MOD(MONTH(J$1)+12-MONTH('Periodische Einnahmen'!$I20),'Periodische Einnahmen'!$H20)=0,J$1&gt;='Periodische Einnahmen'!$I20,J$1&lt;='Periodische Einnahmen'!$F20),'Periodische Einnahmen'!$D20,0),"")</f>
        <v/>
      </c>
      <c r="K105" s="32" t="str">
        <f ca="1">IFERROR(IF(AND(MOD(MONTH(K$1)+12-MONTH('Periodische Einnahmen'!$I20),'Periodische Einnahmen'!$H20)=0,K$1&gt;='Periodische Einnahmen'!$I20,K$1&lt;='Periodische Einnahmen'!$F20),'Periodische Einnahmen'!$D20,0),"")</f>
        <v/>
      </c>
      <c r="L105" s="32" t="str">
        <f ca="1">IFERROR(IF(AND(MOD(MONTH(L$1)+12-MONTH('Periodische Einnahmen'!$I20),'Periodische Einnahmen'!$H20)=0,L$1&gt;='Periodische Einnahmen'!$I20,L$1&lt;='Periodische Einnahmen'!$F20),'Periodische Einnahmen'!$D20,0),"")</f>
        <v/>
      </c>
      <c r="M105" s="32" t="str">
        <f ca="1">IFERROR(IF(AND(MOD(MONTH(M$1)+12-MONTH('Periodische Einnahmen'!$I20),'Periodische Einnahmen'!$H20)=0,M$1&gt;='Periodische Einnahmen'!$I20,M$1&lt;='Periodische Einnahmen'!$F20),'Periodische Einnahmen'!$D20,0),"")</f>
        <v/>
      </c>
      <c r="N105" s="32" t="str">
        <f ca="1">IFERROR(IF(AND(MOD(MONTH(N$1)+12-MONTH('Periodische Einnahmen'!$I20),'Periodische Einnahmen'!$H20)=0,N$1&gt;='Periodische Einnahmen'!$I20,N$1&lt;='Periodische Einnahmen'!$F20),'Periodische Einnahmen'!$D20,0),"")</f>
        <v/>
      </c>
      <c r="O105" s="32" t="str">
        <f ca="1">IFERROR(IF(AND(MOD(MONTH(O$1)+12-MONTH('Periodische Einnahmen'!$I20),'Periodische Einnahmen'!$H20)=0,O$1&gt;='Periodische Einnahmen'!$I20,O$1&lt;='Periodische Einnahmen'!$F20),'Periodische Einnahmen'!$D20,0),"")</f>
        <v/>
      </c>
      <c r="P105" s="32" t="str">
        <f ca="1">IFERROR(IF(AND(MOD(MONTH(P$1)+12-MONTH('Periodische Einnahmen'!$I20),'Periodische Einnahmen'!$H20)=0,P$1&gt;='Periodische Einnahmen'!$I20,P$1&lt;='Periodische Einnahmen'!$F20),'Periodische Einnahmen'!$D20,0),"")</f>
        <v/>
      </c>
      <c r="Q105" s="32" t="str">
        <f ca="1">IFERROR(IF(AND(MOD(MONTH(Q$1)+12-MONTH('Periodische Einnahmen'!$I20),'Periodische Einnahmen'!$H20)=0,Q$1&gt;='Periodische Einnahmen'!$I20,Q$1&lt;='Periodische Einnahmen'!$F20),'Periodische Einnahmen'!$D20,0),"")</f>
        <v/>
      </c>
      <c r="R105" s="32" t="str">
        <f ca="1">IFERROR(IF(AND(MOD(MONTH(R$1)+12-MONTH('Periodische Einnahmen'!$I20),'Periodische Einnahmen'!$H20)=0,R$1&gt;='Periodische Einnahmen'!$I20,R$1&lt;='Periodische Einnahmen'!$F20),'Periodische Einnahmen'!$D20,0),"")</f>
        <v/>
      </c>
      <c r="S105" s="32" t="str">
        <f ca="1">IFERROR(IF(AND(MOD(MONTH(S$1)+12-MONTH('Periodische Einnahmen'!$I20),'Periodische Einnahmen'!$H20)=0,S$1&gt;='Periodische Einnahmen'!$I20,S$1&lt;='Periodische Einnahmen'!$F20),'Periodische Einnahmen'!$D20,0),"")</f>
        <v/>
      </c>
      <c r="T105" s="32" t="str">
        <f ca="1">IFERROR(IF(AND(MOD(MONTH(T$1)+12-MONTH('Periodische Einnahmen'!$I20),'Periodische Einnahmen'!$H20)=0,T$1&gt;='Periodische Einnahmen'!$I20,T$1&lt;='Periodische Einnahmen'!$F20),'Periodische Einnahmen'!$D20,0),"")</f>
        <v/>
      </c>
      <c r="U105" s="32" t="str">
        <f ca="1">IFERROR(IF(AND(MOD(MONTH(U$1)+12-MONTH('Periodische Einnahmen'!$I20),'Periodische Einnahmen'!$H20)=0,U$1&gt;='Periodische Einnahmen'!$I20,U$1&lt;='Periodische Einnahmen'!$F20),'Periodische Einnahmen'!$D20,0),"")</f>
        <v/>
      </c>
      <c r="V105" s="32" t="str">
        <f ca="1">IFERROR(IF(AND(MOD(MONTH(V$1)+12-MONTH('Periodische Einnahmen'!$I20),'Periodische Einnahmen'!$H20)=0,V$1&gt;='Periodische Einnahmen'!$I20,V$1&lt;='Periodische Einnahmen'!$F20),'Periodische Einnahmen'!$D20,0),"")</f>
        <v/>
      </c>
      <c r="W105" s="32" t="str">
        <f ca="1">IFERROR(IF(AND(MOD(MONTH(W$1)+12-MONTH('Periodische Einnahmen'!$I20),'Periodische Einnahmen'!$H20)=0,W$1&gt;='Periodische Einnahmen'!$I20,W$1&lt;='Periodische Einnahmen'!$F20),'Periodische Einnahmen'!$D20,0),"")</f>
        <v/>
      </c>
      <c r="X105" s="32" t="str">
        <f ca="1">IFERROR(IF(AND(MOD(MONTH(X$1)+12-MONTH('Periodische Einnahmen'!$I20),'Periodische Einnahmen'!$H20)=0,X$1&gt;='Periodische Einnahmen'!$I20,X$1&lt;='Periodische Einnahmen'!$F20),'Periodische Einnahmen'!$D20,0),"")</f>
        <v/>
      </c>
      <c r="Y105" s="32" t="str">
        <f ca="1">IFERROR(IF(AND(MOD(MONTH(Y$1)+12-MONTH('Periodische Einnahmen'!$I20),'Periodische Einnahmen'!$H20)=0,Y$1&gt;='Periodische Einnahmen'!$I20,Y$1&lt;='Periodische Einnahmen'!$F20),'Periodische Einnahmen'!$D20,0),"")</f>
        <v/>
      </c>
      <c r="Z105" s="27">
        <f t="shared" ca="1" si="21"/>
        <v>0</v>
      </c>
      <c r="AA105" s="28">
        <f t="shared" ca="1" si="22"/>
        <v>0</v>
      </c>
    </row>
    <row r="106" spans="1:27">
      <c r="A106" s="31" t="str">
        <f>IF('Periodische Einnahmen'!A21&lt;&gt;"",'Periodische Einnahmen'!A21&amp;" ("&amp;'Periodische Einnahmen'!C21&amp;" "&amp;TEXT('Periodische Einnahmen'!D21,"0.00")&amp;" ab "&amp;TEXT('Periodische Einnahmen'!E21,"MMM/JJJJ")&amp;")","")</f>
        <v/>
      </c>
      <c r="B106" s="32" t="str">
        <f ca="1">IFERROR(IF(AND(MOD(MONTH(B$1)+12-MONTH('Periodische Einnahmen'!$I21),'Periodische Einnahmen'!$H21)=0,B$1&gt;='Periodische Einnahmen'!$I21,B$1&lt;='Periodische Einnahmen'!$F21),'Periodische Einnahmen'!$D21,0),"")</f>
        <v/>
      </c>
      <c r="C106" s="32" t="str">
        <f ca="1">IFERROR(IF(AND(MOD(MONTH(C$1)+12-MONTH('Periodische Einnahmen'!$I21),'Periodische Einnahmen'!$H21)=0,C$1&gt;='Periodische Einnahmen'!$I21,C$1&lt;='Periodische Einnahmen'!$F21),'Periodische Einnahmen'!$D21,0),"")</f>
        <v/>
      </c>
      <c r="D106" s="32" t="str">
        <f ca="1">IFERROR(IF(AND(MOD(MONTH(D$1)+12-MONTH('Periodische Einnahmen'!$I21),'Periodische Einnahmen'!$H21)=0,D$1&gt;='Periodische Einnahmen'!$I21,D$1&lt;='Periodische Einnahmen'!$F21),'Periodische Einnahmen'!$D21,0),"")</f>
        <v/>
      </c>
      <c r="E106" s="32" t="str">
        <f ca="1">IFERROR(IF(AND(MOD(MONTH(E$1)+12-MONTH('Periodische Einnahmen'!$I21),'Periodische Einnahmen'!$H21)=0,E$1&gt;='Periodische Einnahmen'!$I21,E$1&lt;='Periodische Einnahmen'!$F21),'Periodische Einnahmen'!$D21,0),"")</f>
        <v/>
      </c>
      <c r="F106" s="32" t="str">
        <f ca="1">IFERROR(IF(AND(MOD(MONTH(F$1)+12-MONTH('Periodische Einnahmen'!$I21),'Periodische Einnahmen'!$H21)=0,F$1&gt;='Periodische Einnahmen'!$I21,F$1&lt;='Periodische Einnahmen'!$F21),'Periodische Einnahmen'!$D21,0),"")</f>
        <v/>
      </c>
      <c r="G106" s="32" t="str">
        <f ca="1">IFERROR(IF(AND(MOD(MONTH(G$1)+12-MONTH('Periodische Einnahmen'!$I21),'Periodische Einnahmen'!$H21)=0,G$1&gt;='Periodische Einnahmen'!$I21,G$1&lt;='Periodische Einnahmen'!$F21),'Periodische Einnahmen'!$D21,0),"")</f>
        <v/>
      </c>
      <c r="H106" s="32" t="str">
        <f ca="1">IFERROR(IF(AND(MOD(MONTH(H$1)+12-MONTH('Periodische Einnahmen'!$I21),'Periodische Einnahmen'!$H21)=0,H$1&gt;='Periodische Einnahmen'!$I21,H$1&lt;='Periodische Einnahmen'!$F21),'Periodische Einnahmen'!$D21,0),"")</f>
        <v/>
      </c>
      <c r="I106" s="32" t="str">
        <f ca="1">IFERROR(IF(AND(MOD(MONTH(I$1)+12-MONTH('Periodische Einnahmen'!$I21),'Periodische Einnahmen'!$H21)=0,I$1&gt;='Periodische Einnahmen'!$I21,I$1&lt;='Periodische Einnahmen'!$F21),'Periodische Einnahmen'!$D21,0),"")</f>
        <v/>
      </c>
      <c r="J106" s="32" t="str">
        <f ca="1">IFERROR(IF(AND(MOD(MONTH(J$1)+12-MONTH('Periodische Einnahmen'!$I21),'Periodische Einnahmen'!$H21)=0,J$1&gt;='Periodische Einnahmen'!$I21,J$1&lt;='Periodische Einnahmen'!$F21),'Periodische Einnahmen'!$D21,0),"")</f>
        <v/>
      </c>
      <c r="K106" s="32" t="str">
        <f ca="1">IFERROR(IF(AND(MOD(MONTH(K$1)+12-MONTH('Periodische Einnahmen'!$I21),'Periodische Einnahmen'!$H21)=0,K$1&gt;='Periodische Einnahmen'!$I21,K$1&lt;='Periodische Einnahmen'!$F21),'Periodische Einnahmen'!$D21,0),"")</f>
        <v/>
      </c>
      <c r="L106" s="32" t="str">
        <f ca="1">IFERROR(IF(AND(MOD(MONTH(L$1)+12-MONTH('Periodische Einnahmen'!$I21),'Periodische Einnahmen'!$H21)=0,L$1&gt;='Periodische Einnahmen'!$I21,L$1&lt;='Periodische Einnahmen'!$F21),'Periodische Einnahmen'!$D21,0),"")</f>
        <v/>
      </c>
      <c r="M106" s="32" t="str">
        <f ca="1">IFERROR(IF(AND(MOD(MONTH(M$1)+12-MONTH('Periodische Einnahmen'!$I21),'Periodische Einnahmen'!$H21)=0,M$1&gt;='Periodische Einnahmen'!$I21,M$1&lt;='Periodische Einnahmen'!$F21),'Periodische Einnahmen'!$D21,0),"")</f>
        <v/>
      </c>
      <c r="N106" s="32" t="str">
        <f ca="1">IFERROR(IF(AND(MOD(MONTH(N$1)+12-MONTH('Periodische Einnahmen'!$I21),'Periodische Einnahmen'!$H21)=0,N$1&gt;='Periodische Einnahmen'!$I21,N$1&lt;='Periodische Einnahmen'!$F21),'Periodische Einnahmen'!$D21,0),"")</f>
        <v/>
      </c>
      <c r="O106" s="32" t="str">
        <f ca="1">IFERROR(IF(AND(MOD(MONTH(O$1)+12-MONTH('Periodische Einnahmen'!$I21),'Periodische Einnahmen'!$H21)=0,O$1&gt;='Periodische Einnahmen'!$I21,O$1&lt;='Periodische Einnahmen'!$F21),'Periodische Einnahmen'!$D21,0),"")</f>
        <v/>
      </c>
      <c r="P106" s="32" t="str">
        <f ca="1">IFERROR(IF(AND(MOD(MONTH(P$1)+12-MONTH('Periodische Einnahmen'!$I21),'Periodische Einnahmen'!$H21)=0,P$1&gt;='Periodische Einnahmen'!$I21,P$1&lt;='Periodische Einnahmen'!$F21),'Periodische Einnahmen'!$D21,0),"")</f>
        <v/>
      </c>
      <c r="Q106" s="32" t="str">
        <f ca="1">IFERROR(IF(AND(MOD(MONTH(Q$1)+12-MONTH('Periodische Einnahmen'!$I21),'Periodische Einnahmen'!$H21)=0,Q$1&gt;='Periodische Einnahmen'!$I21,Q$1&lt;='Periodische Einnahmen'!$F21),'Periodische Einnahmen'!$D21,0),"")</f>
        <v/>
      </c>
      <c r="R106" s="32" t="str">
        <f ca="1">IFERROR(IF(AND(MOD(MONTH(R$1)+12-MONTH('Periodische Einnahmen'!$I21),'Periodische Einnahmen'!$H21)=0,R$1&gt;='Periodische Einnahmen'!$I21,R$1&lt;='Periodische Einnahmen'!$F21),'Periodische Einnahmen'!$D21,0),"")</f>
        <v/>
      </c>
      <c r="S106" s="32" t="str">
        <f ca="1">IFERROR(IF(AND(MOD(MONTH(S$1)+12-MONTH('Periodische Einnahmen'!$I21),'Periodische Einnahmen'!$H21)=0,S$1&gt;='Periodische Einnahmen'!$I21,S$1&lt;='Periodische Einnahmen'!$F21),'Periodische Einnahmen'!$D21,0),"")</f>
        <v/>
      </c>
      <c r="T106" s="32" t="str">
        <f ca="1">IFERROR(IF(AND(MOD(MONTH(T$1)+12-MONTH('Periodische Einnahmen'!$I21),'Periodische Einnahmen'!$H21)=0,T$1&gt;='Periodische Einnahmen'!$I21,T$1&lt;='Periodische Einnahmen'!$F21),'Periodische Einnahmen'!$D21,0),"")</f>
        <v/>
      </c>
      <c r="U106" s="32" t="str">
        <f ca="1">IFERROR(IF(AND(MOD(MONTH(U$1)+12-MONTH('Periodische Einnahmen'!$I21),'Periodische Einnahmen'!$H21)=0,U$1&gt;='Periodische Einnahmen'!$I21,U$1&lt;='Periodische Einnahmen'!$F21),'Periodische Einnahmen'!$D21,0),"")</f>
        <v/>
      </c>
      <c r="V106" s="32" t="str">
        <f ca="1">IFERROR(IF(AND(MOD(MONTH(V$1)+12-MONTH('Periodische Einnahmen'!$I21),'Periodische Einnahmen'!$H21)=0,V$1&gt;='Periodische Einnahmen'!$I21,V$1&lt;='Periodische Einnahmen'!$F21),'Periodische Einnahmen'!$D21,0),"")</f>
        <v/>
      </c>
      <c r="W106" s="32" t="str">
        <f ca="1">IFERROR(IF(AND(MOD(MONTH(W$1)+12-MONTH('Periodische Einnahmen'!$I21),'Periodische Einnahmen'!$H21)=0,W$1&gt;='Periodische Einnahmen'!$I21,W$1&lt;='Periodische Einnahmen'!$F21),'Periodische Einnahmen'!$D21,0),"")</f>
        <v/>
      </c>
      <c r="X106" s="32" t="str">
        <f ca="1">IFERROR(IF(AND(MOD(MONTH(X$1)+12-MONTH('Periodische Einnahmen'!$I21),'Periodische Einnahmen'!$H21)=0,X$1&gt;='Periodische Einnahmen'!$I21,X$1&lt;='Periodische Einnahmen'!$F21),'Periodische Einnahmen'!$D21,0),"")</f>
        <v/>
      </c>
      <c r="Y106" s="32" t="str">
        <f ca="1">IFERROR(IF(AND(MOD(MONTH(Y$1)+12-MONTH('Periodische Einnahmen'!$I21),'Periodische Einnahmen'!$H21)=0,Y$1&gt;='Periodische Einnahmen'!$I21,Y$1&lt;='Periodische Einnahmen'!$F21),'Periodische Einnahmen'!$D21,0),"")</f>
        <v/>
      </c>
      <c r="Z106" s="27">
        <f t="shared" ca="1" si="21"/>
        <v>0</v>
      </c>
      <c r="AA106" s="28">
        <f t="shared" ca="1" si="22"/>
        <v>0</v>
      </c>
    </row>
    <row r="107" spans="1:27">
      <c r="A107" s="31" t="str">
        <f>IF('Periodische Einnahmen'!A22&lt;&gt;"",'Periodische Einnahmen'!A22&amp;" ("&amp;'Periodische Einnahmen'!C22&amp;" "&amp;TEXT('Periodische Einnahmen'!D22,"0.00")&amp;" ab "&amp;TEXT('Periodische Einnahmen'!E22,"MMM/JJJJ")&amp;")","")</f>
        <v/>
      </c>
      <c r="B107" s="32" t="str">
        <f ca="1">IFERROR(IF(AND(MOD(MONTH(B$1)+12-MONTH('Periodische Einnahmen'!$I22),'Periodische Einnahmen'!$H22)=0,B$1&gt;='Periodische Einnahmen'!$I22,B$1&lt;='Periodische Einnahmen'!$F22),'Periodische Einnahmen'!$D22,0),"")</f>
        <v/>
      </c>
      <c r="C107" s="32" t="str">
        <f ca="1">IFERROR(IF(AND(MOD(MONTH(C$1)+12-MONTH('Periodische Einnahmen'!$I22),'Periodische Einnahmen'!$H22)=0,C$1&gt;='Periodische Einnahmen'!$I22,C$1&lt;='Periodische Einnahmen'!$F22),'Periodische Einnahmen'!$D22,0),"")</f>
        <v/>
      </c>
      <c r="D107" s="32" t="str">
        <f ca="1">IFERROR(IF(AND(MOD(MONTH(D$1)+12-MONTH('Periodische Einnahmen'!$I22),'Periodische Einnahmen'!$H22)=0,D$1&gt;='Periodische Einnahmen'!$I22,D$1&lt;='Periodische Einnahmen'!$F22),'Periodische Einnahmen'!$D22,0),"")</f>
        <v/>
      </c>
      <c r="E107" s="32" t="str">
        <f ca="1">IFERROR(IF(AND(MOD(MONTH(E$1)+12-MONTH('Periodische Einnahmen'!$I22),'Periodische Einnahmen'!$H22)=0,E$1&gt;='Periodische Einnahmen'!$I22,E$1&lt;='Periodische Einnahmen'!$F22),'Periodische Einnahmen'!$D22,0),"")</f>
        <v/>
      </c>
      <c r="F107" s="32" t="str">
        <f ca="1">IFERROR(IF(AND(MOD(MONTH(F$1)+12-MONTH('Periodische Einnahmen'!$I22),'Periodische Einnahmen'!$H22)=0,F$1&gt;='Periodische Einnahmen'!$I22,F$1&lt;='Periodische Einnahmen'!$F22),'Periodische Einnahmen'!$D22,0),"")</f>
        <v/>
      </c>
      <c r="G107" s="32" t="str">
        <f ca="1">IFERROR(IF(AND(MOD(MONTH(G$1)+12-MONTH('Periodische Einnahmen'!$I22),'Periodische Einnahmen'!$H22)=0,G$1&gt;='Periodische Einnahmen'!$I22,G$1&lt;='Periodische Einnahmen'!$F22),'Periodische Einnahmen'!$D22,0),"")</f>
        <v/>
      </c>
      <c r="H107" s="32" t="str">
        <f ca="1">IFERROR(IF(AND(MOD(MONTH(H$1)+12-MONTH('Periodische Einnahmen'!$I22),'Periodische Einnahmen'!$H22)=0,H$1&gt;='Periodische Einnahmen'!$I22,H$1&lt;='Periodische Einnahmen'!$F22),'Periodische Einnahmen'!$D22,0),"")</f>
        <v/>
      </c>
      <c r="I107" s="32" t="str">
        <f ca="1">IFERROR(IF(AND(MOD(MONTH(I$1)+12-MONTH('Periodische Einnahmen'!$I22),'Periodische Einnahmen'!$H22)=0,I$1&gt;='Periodische Einnahmen'!$I22,I$1&lt;='Periodische Einnahmen'!$F22),'Periodische Einnahmen'!$D22,0),"")</f>
        <v/>
      </c>
      <c r="J107" s="32" t="str">
        <f ca="1">IFERROR(IF(AND(MOD(MONTH(J$1)+12-MONTH('Periodische Einnahmen'!$I22),'Periodische Einnahmen'!$H22)=0,J$1&gt;='Periodische Einnahmen'!$I22,J$1&lt;='Periodische Einnahmen'!$F22),'Periodische Einnahmen'!$D22,0),"")</f>
        <v/>
      </c>
      <c r="K107" s="32" t="str">
        <f ca="1">IFERROR(IF(AND(MOD(MONTH(K$1)+12-MONTH('Periodische Einnahmen'!$I22),'Periodische Einnahmen'!$H22)=0,K$1&gt;='Periodische Einnahmen'!$I22,K$1&lt;='Periodische Einnahmen'!$F22),'Periodische Einnahmen'!$D22,0),"")</f>
        <v/>
      </c>
      <c r="L107" s="32" t="str">
        <f ca="1">IFERROR(IF(AND(MOD(MONTH(L$1)+12-MONTH('Periodische Einnahmen'!$I22),'Periodische Einnahmen'!$H22)=0,L$1&gt;='Periodische Einnahmen'!$I22,L$1&lt;='Periodische Einnahmen'!$F22),'Periodische Einnahmen'!$D22,0),"")</f>
        <v/>
      </c>
      <c r="M107" s="32" t="str">
        <f ca="1">IFERROR(IF(AND(MOD(MONTH(M$1)+12-MONTH('Periodische Einnahmen'!$I22),'Periodische Einnahmen'!$H22)=0,M$1&gt;='Periodische Einnahmen'!$I22,M$1&lt;='Periodische Einnahmen'!$F22),'Periodische Einnahmen'!$D22,0),"")</f>
        <v/>
      </c>
      <c r="N107" s="32" t="str">
        <f ca="1">IFERROR(IF(AND(MOD(MONTH(N$1)+12-MONTH('Periodische Einnahmen'!$I22),'Periodische Einnahmen'!$H22)=0,N$1&gt;='Periodische Einnahmen'!$I22,N$1&lt;='Periodische Einnahmen'!$F22),'Periodische Einnahmen'!$D22,0),"")</f>
        <v/>
      </c>
      <c r="O107" s="32" t="str">
        <f ca="1">IFERROR(IF(AND(MOD(MONTH(O$1)+12-MONTH('Periodische Einnahmen'!$I22),'Periodische Einnahmen'!$H22)=0,O$1&gt;='Periodische Einnahmen'!$I22,O$1&lt;='Periodische Einnahmen'!$F22),'Periodische Einnahmen'!$D22,0),"")</f>
        <v/>
      </c>
      <c r="P107" s="32" t="str">
        <f ca="1">IFERROR(IF(AND(MOD(MONTH(P$1)+12-MONTH('Periodische Einnahmen'!$I22),'Periodische Einnahmen'!$H22)=0,P$1&gt;='Periodische Einnahmen'!$I22,P$1&lt;='Periodische Einnahmen'!$F22),'Periodische Einnahmen'!$D22,0),"")</f>
        <v/>
      </c>
      <c r="Q107" s="32" t="str">
        <f ca="1">IFERROR(IF(AND(MOD(MONTH(Q$1)+12-MONTH('Periodische Einnahmen'!$I22),'Periodische Einnahmen'!$H22)=0,Q$1&gt;='Periodische Einnahmen'!$I22,Q$1&lt;='Periodische Einnahmen'!$F22),'Periodische Einnahmen'!$D22,0),"")</f>
        <v/>
      </c>
      <c r="R107" s="32" t="str">
        <f ca="1">IFERROR(IF(AND(MOD(MONTH(R$1)+12-MONTH('Periodische Einnahmen'!$I22),'Periodische Einnahmen'!$H22)=0,R$1&gt;='Periodische Einnahmen'!$I22,R$1&lt;='Periodische Einnahmen'!$F22),'Periodische Einnahmen'!$D22,0),"")</f>
        <v/>
      </c>
      <c r="S107" s="32" t="str">
        <f ca="1">IFERROR(IF(AND(MOD(MONTH(S$1)+12-MONTH('Periodische Einnahmen'!$I22),'Periodische Einnahmen'!$H22)=0,S$1&gt;='Periodische Einnahmen'!$I22,S$1&lt;='Periodische Einnahmen'!$F22),'Periodische Einnahmen'!$D22,0),"")</f>
        <v/>
      </c>
      <c r="T107" s="32" t="str">
        <f ca="1">IFERROR(IF(AND(MOD(MONTH(T$1)+12-MONTH('Periodische Einnahmen'!$I22),'Periodische Einnahmen'!$H22)=0,T$1&gt;='Periodische Einnahmen'!$I22,T$1&lt;='Periodische Einnahmen'!$F22),'Periodische Einnahmen'!$D22,0),"")</f>
        <v/>
      </c>
      <c r="U107" s="32" t="str">
        <f ca="1">IFERROR(IF(AND(MOD(MONTH(U$1)+12-MONTH('Periodische Einnahmen'!$I22),'Periodische Einnahmen'!$H22)=0,U$1&gt;='Periodische Einnahmen'!$I22,U$1&lt;='Periodische Einnahmen'!$F22),'Periodische Einnahmen'!$D22,0),"")</f>
        <v/>
      </c>
      <c r="V107" s="32" t="str">
        <f ca="1">IFERROR(IF(AND(MOD(MONTH(V$1)+12-MONTH('Periodische Einnahmen'!$I22),'Periodische Einnahmen'!$H22)=0,V$1&gt;='Periodische Einnahmen'!$I22,V$1&lt;='Periodische Einnahmen'!$F22),'Periodische Einnahmen'!$D22,0),"")</f>
        <v/>
      </c>
      <c r="W107" s="32" t="str">
        <f ca="1">IFERROR(IF(AND(MOD(MONTH(W$1)+12-MONTH('Periodische Einnahmen'!$I22),'Periodische Einnahmen'!$H22)=0,W$1&gt;='Periodische Einnahmen'!$I22,W$1&lt;='Periodische Einnahmen'!$F22),'Periodische Einnahmen'!$D22,0),"")</f>
        <v/>
      </c>
      <c r="X107" s="32" t="str">
        <f ca="1">IFERROR(IF(AND(MOD(MONTH(X$1)+12-MONTH('Periodische Einnahmen'!$I22),'Periodische Einnahmen'!$H22)=0,X$1&gt;='Periodische Einnahmen'!$I22,X$1&lt;='Periodische Einnahmen'!$F22),'Periodische Einnahmen'!$D22,0),"")</f>
        <v/>
      </c>
      <c r="Y107" s="32" t="str">
        <f ca="1">IFERROR(IF(AND(MOD(MONTH(Y$1)+12-MONTH('Periodische Einnahmen'!$I22),'Periodische Einnahmen'!$H22)=0,Y$1&gt;='Periodische Einnahmen'!$I22,Y$1&lt;='Periodische Einnahmen'!$F22),'Periodische Einnahmen'!$D22,0),"")</f>
        <v/>
      </c>
      <c r="Z107" s="27">
        <f t="shared" ca="1" si="21"/>
        <v>0</v>
      </c>
      <c r="AA107" s="28">
        <f t="shared" ca="1" si="22"/>
        <v>0</v>
      </c>
    </row>
    <row r="108" spans="1:27">
      <c r="A108" s="31" t="str">
        <f>IF('Periodische Einnahmen'!A23&lt;&gt;"",'Periodische Einnahmen'!A23&amp;" ("&amp;'Periodische Einnahmen'!C23&amp;" "&amp;TEXT('Periodische Einnahmen'!D23,"0.00")&amp;" ab "&amp;TEXT('Periodische Einnahmen'!E23,"MMM/JJJJ")&amp;")","")</f>
        <v/>
      </c>
      <c r="B108" s="32" t="str">
        <f ca="1">IFERROR(IF(AND(MOD(MONTH(B$1)+12-MONTH('Periodische Einnahmen'!$I23),'Periodische Einnahmen'!$H23)=0,B$1&gt;='Periodische Einnahmen'!$I23,B$1&lt;='Periodische Einnahmen'!$F23),'Periodische Einnahmen'!$D23,0),"")</f>
        <v/>
      </c>
      <c r="C108" s="32" t="str">
        <f ca="1">IFERROR(IF(AND(MOD(MONTH(C$1)+12-MONTH('Periodische Einnahmen'!$I23),'Periodische Einnahmen'!$H23)=0,C$1&gt;='Periodische Einnahmen'!$I23,C$1&lt;='Periodische Einnahmen'!$F23),'Periodische Einnahmen'!$D23,0),"")</f>
        <v/>
      </c>
      <c r="D108" s="32" t="str">
        <f ca="1">IFERROR(IF(AND(MOD(MONTH(D$1)+12-MONTH('Periodische Einnahmen'!$I23),'Periodische Einnahmen'!$H23)=0,D$1&gt;='Periodische Einnahmen'!$I23,D$1&lt;='Periodische Einnahmen'!$F23),'Periodische Einnahmen'!$D23,0),"")</f>
        <v/>
      </c>
      <c r="E108" s="32" t="str">
        <f ca="1">IFERROR(IF(AND(MOD(MONTH(E$1)+12-MONTH('Periodische Einnahmen'!$I23),'Periodische Einnahmen'!$H23)=0,E$1&gt;='Periodische Einnahmen'!$I23,E$1&lt;='Periodische Einnahmen'!$F23),'Periodische Einnahmen'!$D23,0),"")</f>
        <v/>
      </c>
      <c r="F108" s="32" t="str">
        <f ca="1">IFERROR(IF(AND(MOD(MONTH(F$1)+12-MONTH('Periodische Einnahmen'!$I23),'Periodische Einnahmen'!$H23)=0,F$1&gt;='Periodische Einnahmen'!$I23,F$1&lt;='Periodische Einnahmen'!$F23),'Periodische Einnahmen'!$D23,0),"")</f>
        <v/>
      </c>
      <c r="G108" s="32" t="str">
        <f ca="1">IFERROR(IF(AND(MOD(MONTH(G$1)+12-MONTH('Periodische Einnahmen'!$I23),'Periodische Einnahmen'!$H23)=0,G$1&gt;='Periodische Einnahmen'!$I23,G$1&lt;='Periodische Einnahmen'!$F23),'Periodische Einnahmen'!$D23,0),"")</f>
        <v/>
      </c>
      <c r="H108" s="32" t="str">
        <f ca="1">IFERROR(IF(AND(MOD(MONTH(H$1)+12-MONTH('Periodische Einnahmen'!$I23),'Periodische Einnahmen'!$H23)=0,H$1&gt;='Periodische Einnahmen'!$I23,H$1&lt;='Periodische Einnahmen'!$F23),'Periodische Einnahmen'!$D23,0),"")</f>
        <v/>
      </c>
      <c r="I108" s="32" t="str">
        <f ca="1">IFERROR(IF(AND(MOD(MONTH(I$1)+12-MONTH('Periodische Einnahmen'!$I23),'Periodische Einnahmen'!$H23)=0,I$1&gt;='Periodische Einnahmen'!$I23,I$1&lt;='Periodische Einnahmen'!$F23),'Periodische Einnahmen'!$D23,0),"")</f>
        <v/>
      </c>
      <c r="J108" s="32" t="str">
        <f ca="1">IFERROR(IF(AND(MOD(MONTH(J$1)+12-MONTH('Periodische Einnahmen'!$I23),'Periodische Einnahmen'!$H23)=0,J$1&gt;='Periodische Einnahmen'!$I23,J$1&lt;='Periodische Einnahmen'!$F23),'Periodische Einnahmen'!$D23,0),"")</f>
        <v/>
      </c>
      <c r="K108" s="32" t="str">
        <f ca="1">IFERROR(IF(AND(MOD(MONTH(K$1)+12-MONTH('Periodische Einnahmen'!$I23),'Periodische Einnahmen'!$H23)=0,K$1&gt;='Periodische Einnahmen'!$I23,K$1&lt;='Periodische Einnahmen'!$F23),'Periodische Einnahmen'!$D23,0),"")</f>
        <v/>
      </c>
      <c r="L108" s="32" t="str">
        <f ca="1">IFERROR(IF(AND(MOD(MONTH(L$1)+12-MONTH('Periodische Einnahmen'!$I23),'Periodische Einnahmen'!$H23)=0,L$1&gt;='Periodische Einnahmen'!$I23,L$1&lt;='Periodische Einnahmen'!$F23),'Periodische Einnahmen'!$D23,0),"")</f>
        <v/>
      </c>
      <c r="M108" s="32" t="str">
        <f ca="1">IFERROR(IF(AND(MOD(MONTH(M$1)+12-MONTH('Periodische Einnahmen'!$I23),'Periodische Einnahmen'!$H23)=0,M$1&gt;='Periodische Einnahmen'!$I23,M$1&lt;='Periodische Einnahmen'!$F23),'Periodische Einnahmen'!$D23,0),"")</f>
        <v/>
      </c>
      <c r="N108" s="32" t="str">
        <f ca="1">IFERROR(IF(AND(MOD(MONTH(N$1)+12-MONTH('Periodische Einnahmen'!$I23),'Periodische Einnahmen'!$H23)=0,N$1&gt;='Periodische Einnahmen'!$I23,N$1&lt;='Periodische Einnahmen'!$F23),'Periodische Einnahmen'!$D23,0),"")</f>
        <v/>
      </c>
      <c r="O108" s="32" t="str">
        <f ca="1">IFERROR(IF(AND(MOD(MONTH(O$1)+12-MONTH('Periodische Einnahmen'!$I23),'Periodische Einnahmen'!$H23)=0,O$1&gt;='Periodische Einnahmen'!$I23,O$1&lt;='Periodische Einnahmen'!$F23),'Periodische Einnahmen'!$D23,0),"")</f>
        <v/>
      </c>
      <c r="P108" s="32" t="str">
        <f ca="1">IFERROR(IF(AND(MOD(MONTH(P$1)+12-MONTH('Periodische Einnahmen'!$I23),'Periodische Einnahmen'!$H23)=0,P$1&gt;='Periodische Einnahmen'!$I23,P$1&lt;='Periodische Einnahmen'!$F23),'Periodische Einnahmen'!$D23,0),"")</f>
        <v/>
      </c>
      <c r="Q108" s="32" t="str">
        <f ca="1">IFERROR(IF(AND(MOD(MONTH(Q$1)+12-MONTH('Periodische Einnahmen'!$I23),'Periodische Einnahmen'!$H23)=0,Q$1&gt;='Periodische Einnahmen'!$I23,Q$1&lt;='Periodische Einnahmen'!$F23),'Periodische Einnahmen'!$D23,0),"")</f>
        <v/>
      </c>
      <c r="R108" s="32" t="str">
        <f ca="1">IFERROR(IF(AND(MOD(MONTH(R$1)+12-MONTH('Periodische Einnahmen'!$I23),'Periodische Einnahmen'!$H23)=0,R$1&gt;='Periodische Einnahmen'!$I23,R$1&lt;='Periodische Einnahmen'!$F23),'Periodische Einnahmen'!$D23,0),"")</f>
        <v/>
      </c>
      <c r="S108" s="32" t="str">
        <f ca="1">IFERROR(IF(AND(MOD(MONTH(S$1)+12-MONTH('Periodische Einnahmen'!$I23),'Periodische Einnahmen'!$H23)=0,S$1&gt;='Periodische Einnahmen'!$I23,S$1&lt;='Periodische Einnahmen'!$F23),'Periodische Einnahmen'!$D23,0),"")</f>
        <v/>
      </c>
      <c r="T108" s="32" t="str">
        <f ca="1">IFERROR(IF(AND(MOD(MONTH(T$1)+12-MONTH('Periodische Einnahmen'!$I23),'Periodische Einnahmen'!$H23)=0,T$1&gt;='Periodische Einnahmen'!$I23,T$1&lt;='Periodische Einnahmen'!$F23),'Periodische Einnahmen'!$D23,0),"")</f>
        <v/>
      </c>
      <c r="U108" s="32" t="str">
        <f ca="1">IFERROR(IF(AND(MOD(MONTH(U$1)+12-MONTH('Periodische Einnahmen'!$I23),'Periodische Einnahmen'!$H23)=0,U$1&gt;='Periodische Einnahmen'!$I23,U$1&lt;='Periodische Einnahmen'!$F23),'Periodische Einnahmen'!$D23,0),"")</f>
        <v/>
      </c>
      <c r="V108" s="32" t="str">
        <f ca="1">IFERROR(IF(AND(MOD(MONTH(V$1)+12-MONTH('Periodische Einnahmen'!$I23),'Periodische Einnahmen'!$H23)=0,V$1&gt;='Periodische Einnahmen'!$I23,V$1&lt;='Periodische Einnahmen'!$F23),'Periodische Einnahmen'!$D23,0),"")</f>
        <v/>
      </c>
      <c r="W108" s="32" t="str">
        <f ca="1">IFERROR(IF(AND(MOD(MONTH(W$1)+12-MONTH('Periodische Einnahmen'!$I23),'Periodische Einnahmen'!$H23)=0,W$1&gt;='Periodische Einnahmen'!$I23,W$1&lt;='Periodische Einnahmen'!$F23),'Periodische Einnahmen'!$D23,0),"")</f>
        <v/>
      </c>
      <c r="X108" s="32" t="str">
        <f ca="1">IFERROR(IF(AND(MOD(MONTH(X$1)+12-MONTH('Periodische Einnahmen'!$I23),'Periodische Einnahmen'!$H23)=0,X$1&gt;='Periodische Einnahmen'!$I23,X$1&lt;='Periodische Einnahmen'!$F23),'Periodische Einnahmen'!$D23,0),"")</f>
        <v/>
      </c>
      <c r="Y108" s="32" t="str">
        <f ca="1">IFERROR(IF(AND(MOD(MONTH(Y$1)+12-MONTH('Periodische Einnahmen'!$I23),'Periodische Einnahmen'!$H23)=0,Y$1&gt;='Periodische Einnahmen'!$I23,Y$1&lt;='Periodische Einnahmen'!$F23),'Periodische Einnahmen'!$D23,0),"")</f>
        <v/>
      </c>
      <c r="Z108" s="27">
        <f t="shared" ca="1" si="21"/>
        <v>0</v>
      </c>
      <c r="AA108" s="28">
        <f t="shared" ca="1" si="22"/>
        <v>0</v>
      </c>
    </row>
    <row r="109" spans="1:27">
      <c r="A109" s="31" t="str">
        <f>IF('Periodische Einnahmen'!A24&lt;&gt;"",'Periodische Einnahmen'!A24&amp;" ("&amp;'Periodische Einnahmen'!C24&amp;" "&amp;TEXT('Periodische Einnahmen'!D24,"0.00")&amp;" ab "&amp;TEXT('Periodische Einnahmen'!E24,"MMM/JJJJ")&amp;")","")</f>
        <v/>
      </c>
      <c r="B109" s="32" t="str">
        <f ca="1">IFERROR(IF(AND(MOD(MONTH(B$1)+12-MONTH('Periodische Einnahmen'!$I24),'Periodische Einnahmen'!$H24)=0,B$1&gt;='Periodische Einnahmen'!$I24,B$1&lt;='Periodische Einnahmen'!$F24),'Periodische Einnahmen'!$D24,0),"")</f>
        <v/>
      </c>
      <c r="C109" s="32" t="str">
        <f ca="1">IFERROR(IF(AND(MOD(MONTH(C$1)+12-MONTH('Periodische Einnahmen'!$I24),'Periodische Einnahmen'!$H24)=0,C$1&gt;='Periodische Einnahmen'!$I24,C$1&lt;='Periodische Einnahmen'!$F24),'Periodische Einnahmen'!$D24,0),"")</f>
        <v/>
      </c>
      <c r="D109" s="32" t="str">
        <f ca="1">IFERROR(IF(AND(MOD(MONTH(D$1)+12-MONTH('Periodische Einnahmen'!$I24),'Periodische Einnahmen'!$H24)=0,D$1&gt;='Periodische Einnahmen'!$I24,D$1&lt;='Periodische Einnahmen'!$F24),'Periodische Einnahmen'!$D24,0),"")</f>
        <v/>
      </c>
      <c r="E109" s="32" t="str">
        <f ca="1">IFERROR(IF(AND(MOD(MONTH(E$1)+12-MONTH('Periodische Einnahmen'!$I24),'Periodische Einnahmen'!$H24)=0,E$1&gt;='Periodische Einnahmen'!$I24,E$1&lt;='Periodische Einnahmen'!$F24),'Periodische Einnahmen'!$D24,0),"")</f>
        <v/>
      </c>
      <c r="F109" s="32" t="str">
        <f ca="1">IFERROR(IF(AND(MOD(MONTH(F$1)+12-MONTH('Periodische Einnahmen'!$I24),'Periodische Einnahmen'!$H24)=0,F$1&gt;='Periodische Einnahmen'!$I24,F$1&lt;='Periodische Einnahmen'!$F24),'Periodische Einnahmen'!$D24,0),"")</f>
        <v/>
      </c>
      <c r="G109" s="32" t="str">
        <f ca="1">IFERROR(IF(AND(MOD(MONTH(G$1)+12-MONTH('Periodische Einnahmen'!$I24),'Periodische Einnahmen'!$H24)=0,G$1&gt;='Periodische Einnahmen'!$I24,G$1&lt;='Periodische Einnahmen'!$F24),'Periodische Einnahmen'!$D24,0),"")</f>
        <v/>
      </c>
      <c r="H109" s="32" t="str">
        <f ca="1">IFERROR(IF(AND(MOD(MONTH(H$1)+12-MONTH('Periodische Einnahmen'!$I24),'Periodische Einnahmen'!$H24)=0,H$1&gt;='Periodische Einnahmen'!$I24,H$1&lt;='Periodische Einnahmen'!$F24),'Periodische Einnahmen'!$D24,0),"")</f>
        <v/>
      </c>
      <c r="I109" s="32" t="str">
        <f ca="1">IFERROR(IF(AND(MOD(MONTH(I$1)+12-MONTH('Periodische Einnahmen'!$I24),'Periodische Einnahmen'!$H24)=0,I$1&gt;='Periodische Einnahmen'!$I24,I$1&lt;='Periodische Einnahmen'!$F24),'Periodische Einnahmen'!$D24,0),"")</f>
        <v/>
      </c>
      <c r="J109" s="32" t="str">
        <f ca="1">IFERROR(IF(AND(MOD(MONTH(J$1)+12-MONTH('Periodische Einnahmen'!$I24),'Periodische Einnahmen'!$H24)=0,J$1&gt;='Periodische Einnahmen'!$I24,J$1&lt;='Periodische Einnahmen'!$F24),'Periodische Einnahmen'!$D24,0),"")</f>
        <v/>
      </c>
      <c r="K109" s="32" t="str">
        <f ca="1">IFERROR(IF(AND(MOD(MONTH(K$1)+12-MONTH('Periodische Einnahmen'!$I24),'Periodische Einnahmen'!$H24)=0,K$1&gt;='Periodische Einnahmen'!$I24,K$1&lt;='Periodische Einnahmen'!$F24),'Periodische Einnahmen'!$D24,0),"")</f>
        <v/>
      </c>
      <c r="L109" s="32" t="str">
        <f ca="1">IFERROR(IF(AND(MOD(MONTH(L$1)+12-MONTH('Periodische Einnahmen'!$I24),'Periodische Einnahmen'!$H24)=0,L$1&gt;='Periodische Einnahmen'!$I24,L$1&lt;='Periodische Einnahmen'!$F24),'Periodische Einnahmen'!$D24,0),"")</f>
        <v/>
      </c>
      <c r="M109" s="32" t="str">
        <f ca="1">IFERROR(IF(AND(MOD(MONTH(M$1)+12-MONTH('Periodische Einnahmen'!$I24),'Periodische Einnahmen'!$H24)=0,M$1&gt;='Periodische Einnahmen'!$I24,M$1&lt;='Periodische Einnahmen'!$F24),'Periodische Einnahmen'!$D24,0),"")</f>
        <v/>
      </c>
      <c r="N109" s="32" t="str">
        <f ca="1">IFERROR(IF(AND(MOD(MONTH(N$1)+12-MONTH('Periodische Einnahmen'!$I24),'Periodische Einnahmen'!$H24)=0,N$1&gt;='Periodische Einnahmen'!$I24,N$1&lt;='Periodische Einnahmen'!$F24),'Periodische Einnahmen'!$D24,0),"")</f>
        <v/>
      </c>
      <c r="O109" s="32" t="str">
        <f ca="1">IFERROR(IF(AND(MOD(MONTH(O$1)+12-MONTH('Periodische Einnahmen'!$I24),'Periodische Einnahmen'!$H24)=0,O$1&gt;='Periodische Einnahmen'!$I24,O$1&lt;='Periodische Einnahmen'!$F24),'Periodische Einnahmen'!$D24,0),"")</f>
        <v/>
      </c>
      <c r="P109" s="32" t="str">
        <f ca="1">IFERROR(IF(AND(MOD(MONTH(P$1)+12-MONTH('Periodische Einnahmen'!$I24),'Periodische Einnahmen'!$H24)=0,P$1&gt;='Periodische Einnahmen'!$I24,P$1&lt;='Periodische Einnahmen'!$F24),'Periodische Einnahmen'!$D24,0),"")</f>
        <v/>
      </c>
      <c r="Q109" s="32" t="str">
        <f ca="1">IFERROR(IF(AND(MOD(MONTH(Q$1)+12-MONTH('Periodische Einnahmen'!$I24),'Periodische Einnahmen'!$H24)=0,Q$1&gt;='Periodische Einnahmen'!$I24,Q$1&lt;='Periodische Einnahmen'!$F24),'Periodische Einnahmen'!$D24,0),"")</f>
        <v/>
      </c>
      <c r="R109" s="32" t="str">
        <f ca="1">IFERROR(IF(AND(MOD(MONTH(R$1)+12-MONTH('Periodische Einnahmen'!$I24),'Periodische Einnahmen'!$H24)=0,R$1&gt;='Periodische Einnahmen'!$I24,R$1&lt;='Periodische Einnahmen'!$F24),'Periodische Einnahmen'!$D24,0),"")</f>
        <v/>
      </c>
      <c r="S109" s="32" t="str">
        <f ca="1">IFERROR(IF(AND(MOD(MONTH(S$1)+12-MONTH('Periodische Einnahmen'!$I24),'Periodische Einnahmen'!$H24)=0,S$1&gt;='Periodische Einnahmen'!$I24,S$1&lt;='Periodische Einnahmen'!$F24),'Periodische Einnahmen'!$D24,0),"")</f>
        <v/>
      </c>
      <c r="T109" s="32" t="str">
        <f ca="1">IFERROR(IF(AND(MOD(MONTH(T$1)+12-MONTH('Periodische Einnahmen'!$I24),'Periodische Einnahmen'!$H24)=0,T$1&gt;='Periodische Einnahmen'!$I24,T$1&lt;='Periodische Einnahmen'!$F24),'Periodische Einnahmen'!$D24,0),"")</f>
        <v/>
      </c>
      <c r="U109" s="32" t="str">
        <f ca="1">IFERROR(IF(AND(MOD(MONTH(U$1)+12-MONTH('Periodische Einnahmen'!$I24),'Periodische Einnahmen'!$H24)=0,U$1&gt;='Periodische Einnahmen'!$I24,U$1&lt;='Periodische Einnahmen'!$F24),'Periodische Einnahmen'!$D24,0),"")</f>
        <v/>
      </c>
      <c r="V109" s="32" t="str">
        <f ca="1">IFERROR(IF(AND(MOD(MONTH(V$1)+12-MONTH('Periodische Einnahmen'!$I24),'Periodische Einnahmen'!$H24)=0,V$1&gt;='Periodische Einnahmen'!$I24,V$1&lt;='Periodische Einnahmen'!$F24),'Periodische Einnahmen'!$D24,0),"")</f>
        <v/>
      </c>
      <c r="W109" s="32" t="str">
        <f ca="1">IFERROR(IF(AND(MOD(MONTH(W$1)+12-MONTH('Periodische Einnahmen'!$I24),'Periodische Einnahmen'!$H24)=0,W$1&gt;='Periodische Einnahmen'!$I24,W$1&lt;='Periodische Einnahmen'!$F24),'Periodische Einnahmen'!$D24,0),"")</f>
        <v/>
      </c>
      <c r="X109" s="32" t="str">
        <f ca="1">IFERROR(IF(AND(MOD(MONTH(X$1)+12-MONTH('Periodische Einnahmen'!$I24),'Periodische Einnahmen'!$H24)=0,X$1&gt;='Periodische Einnahmen'!$I24,X$1&lt;='Periodische Einnahmen'!$F24),'Periodische Einnahmen'!$D24,0),"")</f>
        <v/>
      </c>
      <c r="Y109" s="32" t="str">
        <f ca="1">IFERROR(IF(AND(MOD(MONTH(Y$1)+12-MONTH('Periodische Einnahmen'!$I24),'Periodische Einnahmen'!$H24)=0,Y$1&gt;='Periodische Einnahmen'!$I24,Y$1&lt;='Periodische Einnahmen'!$F24),'Periodische Einnahmen'!$D24,0),"")</f>
        <v/>
      </c>
      <c r="Z109" s="27">
        <f t="shared" ca="1" si="21"/>
        <v>0</v>
      </c>
      <c r="AA109" s="28">
        <f t="shared" ca="1" si="22"/>
        <v>0</v>
      </c>
    </row>
    <row r="110" spans="1:27">
      <c r="A110" s="31" t="str">
        <f>IF('Periodische Einnahmen'!A25&lt;&gt;"",'Periodische Einnahmen'!A25&amp;" ("&amp;'Periodische Einnahmen'!C25&amp;" "&amp;TEXT('Periodische Einnahmen'!D25,"0.00")&amp;" ab "&amp;TEXT('Periodische Einnahmen'!E25,"MMM/JJJJ")&amp;")","")</f>
        <v/>
      </c>
      <c r="B110" s="32" t="str">
        <f ca="1">IFERROR(IF(AND(MOD(MONTH(B$1)+12-MONTH('Periodische Einnahmen'!$I25),'Periodische Einnahmen'!$H25)=0,B$1&gt;='Periodische Einnahmen'!$I25,B$1&lt;='Periodische Einnahmen'!$F25),'Periodische Einnahmen'!$D25,0),"")</f>
        <v/>
      </c>
      <c r="C110" s="32" t="str">
        <f ca="1">IFERROR(IF(AND(MOD(MONTH(C$1)+12-MONTH('Periodische Einnahmen'!$I25),'Periodische Einnahmen'!$H25)=0,C$1&gt;='Periodische Einnahmen'!$I25,C$1&lt;='Periodische Einnahmen'!$F25),'Periodische Einnahmen'!$D25,0),"")</f>
        <v/>
      </c>
      <c r="D110" s="32" t="str">
        <f ca="1">IFERROR(IF(AND(MOD(MONTH(D$1)+12-MONTH('Periodische Einnahmen'!$I25),'Periodische Einnahmen'!$H25)=0,D$1&gt;='Periodische Einnahmen'!$I25,D$1&lt;='Periodische Einnahmen'!$F25),'Periodische Einnahmen'!$D25,0),"")</f>
        <v/>
      </c>
      <c r="E110" s="32" t="str">
        <f ca="1">IFERROR(IF(AND(MOD(MONTH(E$1)+12-MONTH('Periodische Einnahmen'!$I25),'Periodische Einnahmen'!$H25)=0,E$1&gt;='Periodische Einnahmen'!$I25,E$1&lt;='Periodische Einnahmen'!$F25),'Periodische Einnahmen'!$D25,0),"")</f>
        <v/>
      </c>
      <c r="F110" s="32" t="str">
        <f ca="1">IFERROR(IF(AND(MOD(MONTH(F$1)+12-MONTH('Periodische Einnahmen'!$I25),'Periodische Einnahmen'!$H25)=0,F$1&gt;='Periodische Einnahmen'!$I25,F$1&lt;='Periodische Einnahmen'!$F25),'Periodische Einnahmen'!$D25,0),"")</f>
        <v/>
      </c>
      <c r="G110" s="32" t="str">
        <f ca="1">IFERROR(IF(AND(MOD(MONTH(G$1)+12-MONTH('Periodische Einnahmen'!$I25),'Periodische Einnahmen'!$H25)=0,G$1&gt;='Periodische Einnahmen'!$I25,G$1&lt;='Periodische Einnahmen'!$F25),'Periodische Einnahmen'!$D25,0),"")</f>
        <v/>
      </c>
      <c r="H110" s="32" t="str">
        <f ca="1">IFERROR(IF(AND(MOD(MONTH(H$1)+12-MONTH('Periodische Einnahmen'!$I25),'Periodische Einnahmen'!$H25)=0,H$1&gt;='Periodische Einnahmen'!$I25,H$1&lt;='Periodische Einnahmen'!$F25),'Periodische Einnahmen'!$D25,0),"")</f>
        <v/>
      </c>
      <c r="I110" s="32" t="str">
        <f ca="1">IFERROR(IF(AND(MOD(MONTH(I$1)+12-MONTH('Periodische Einnahmen'!$I25),'Periodische Einnahmen'!$H25)=0,I$1&gt;='Periodische Einnahmen'!$I25,I$1&lt;='Periodische Einnahmen'!$F25),'Periodische Einnahmen'!$D25,0),"")</f>
        <v/>
      </c>
      <c r="J110" s="32" t="str">
        <f ca="1">IFERROR(IF(AND(MOD(MONTH(J$1)+12-MONTH('Periodische Einnahmen'!$I25),'Periodische Einnahmen'!$H25)=0,J$1&gt;='Periodische Einnahmen'!$I25,J$1&lt;='Periodische Einnahmen'!$F25),'Periodische Einnahmen'!$D25,0),"")</f>
        <v/>
      </c>
      <c r="K110" s="32" t="str">
        <f ca="1">IFERROR(IF(AND(MOD(MONTH(K$1)+12-MONTH('Periodische Einnahmen'!$I25),'Periodische Einnahmen'!$H25)=0,K$1&gt;='Periodische Einnahmen'!$I25,K$1&lt;='Periodische Einnahmen'!$F25),'Periodische Einnahmen'!$D25,0),"")</f>
        <v/>
      </c>
      <c r="L110" s="32" t="str">
        <f ca="1">IFERROR(IF(AND(MOD(MONTH(L$1)+12-MONTH('Periodische Einnahmen'!$I25),'Periodische Einnahmen'!$H25)=0,L$1&gt;='Periodische Einnahmen'!$I25,L$1&lt;='Periodische Einnahmen'!$F25),'Periodische Einnahmen'!$D25,0),"")</f>
        <v/>
      </c>
      <c r="M110" s="32" t="str">
        <f ca="1">IFERROR(IF(AND(MOD(MONTH(M$1)+12-MONTH('Periodische Einnahmen'!$I25),'Periodische Einnahmen'!$H25)=0,M$1&gt;='Periodische Einnahmen'!$I25,M$1&lt;='Periodische Einnahmen'!$F25),'Periodische Einnahmen'!$D25,0),"")</f>
        <v/>
      </c>
      <c r="N110" s="32" t="str">
        <f ca="1">IFERROR(IF(AND(MOD(MONTH(N$1)+12-MONTH('Periodische Einnahmen'!$I25),'Periodische Einnahmen'!$H25)=0,N$1&gt;='Periodische Einnahmen'!$I25,N$1&lt;='Periodische Einnahmen'!$F25),'Periodische Einnahmen'!$D25,0),"")</f>
        <v/>
      </c>
      <c r="O110" s="32" t="str">
        <f ca="1">IFERROR(IF(AND(MOD(MONTH(O$1)+12-MONTH('Periodische Einnahmen'!$I25),'Periodische Einnahmen'!$H25)=0,O$1&gt;='Periodische Einnahmen'!$I25,O$1&lt;='Periodische Einnahmen'!$F25),'Periodische Einnahmen'!$D25,0),"")</f>
        <v/>
      </c>
      <c r="P110" s="32" t="str">
        <f ca="1">IFERROR(IF(AND(MOD(MONTH(P$1)+12-MONTH('Periodische Einnahmen'!$I25),'Periodische Einnahmen'!$H25)=0,P$1&gt;='Periodische Einnahmen'!$I25,P$1&lt;='Periodische Einnahmen'!$F25),'Periodische Einnahmen'!$D25,0),"")</f>
        <v/>
      </c>
      <c r="Q110" s="32" t="str">
        <f ca="1">IFERROR(IF(AND(MOD(MONTH(Q$1)+12-MONTH('Periodische Einnahmen'!$I25),'Periodische Einnahmen'!$H25)=0,Q$1&gt;='Periodische Einnahmen'!$I25,Q$1&lt;='Periodische Einnahmen'!$F25),'Periodische Einnahmen'!$D25,0),"")</f>
        <v/>
      </c>
      <c r="R110" s="32" t="str">
        <f ca="1">IFERROR(IF(AND(MOD(MONTH(R$1)+12-MONTH('Periodische Einnahmen'!$I25),'Periodische Einnahmen'!$H25)=0,R$1&gt;='Periodische Einnahmen'!$I25,R$1&lt;='Periodische Einnahmen'!$F25),'Periodische Einnahmen'!$D25,0),"")</f>
        <v/>
      </c>
      <c r="S110" s="32" t="str">
        <f ca="1">IFERROR(IF(AND(MOD(MONTH(S$1)+12-MONTH('Periodische Einnahmen'!$I25),'Periodische Einnahmen'!$H25)=0,S$1&gt;='Periodische Einnahmen'!$I25,S$1&lt;='Periodische Einnahmen'!$F25),'Periodische Einnahmen'!$D25,0),"")</f>
        <v/>
      </c>
      <c r="T110" s="32" t="str">
        <f ca="1">IFERROR(IF(AND(MOD(MONTH(T$1)+12-MONTH('Periodische Einnahmen'!$I25),'Periodische Einnahmen'!$H25)=0,T$1&gt;='Periodische Einnahmen'!$I25,T$1&lt;='Periodische Einnahmen'!$F25),'Periodische Einnahmen'!$D25,0),"")</f>
        <v/>
      </c>
      <c r="U110" s="32" t="str">
        <f ca="1">IFERROR(IF(AND(MOD(MONTH(U$1)+12-MONTH('Periodische Einnahmen'!$I25),'Periodische Einnahmen'!$H25)=0,U$1&gt;='Periodische Einnahmen'!$I25,U$1&lt;='Periodische Einnahmen'!$F25),'Periodische Einnahmen'!$D25,0),"")</f>
        <v/>
      </c>
      <c r="V110" s="32" t="str">
        <f ca="1">IFERROR(IF(AND(MOD(MONTH(V$1)+12-MONTH('Periodische Einnahmen'!$I25),'Periodische Einnahmen'!$H25)=0,V$1&gt;='Periodische Einnahmen'!$I25,V$1&lt;='Periodische Einnahmen'!$F25),'Periodische Einnahmen'!$D25,0),"")</f>
        <v/>
      </c>
      <c r="W110" s="32" t="str">
        <f ca="1">IFERROR(IF(AND(MOD(MONTH(W$1)+12-MONTH('Periodische Einnahmen'!$I25),'Periodische Einnahmen'!$H25)=0,W$1&gt;='Periodische Einnahmen'!$I25,W$1&lt;='Periodische Einnahmen'!$F25),'Periodische Einnahmen'!$D25,0),"")</f>
        <v/>
      </c>
      <c r="X110" s="32" t="str">
        <f ca="1">IFERROR(IF(AND(MOD(MONTH(X$1)+12-MONTH('Periodische Einnahmen'!$I25),'Periodische Einnahmen'!$H25)=0,X$1&gt;='Periodische Einnahmen'!$I25,X$1&lt;='Periodische Einnahmen'!$F25),'Periodische Einnahmen'!$D25,0),"")</f>
        <v/>
      </c>
      <c r="Y110" s="32" t="str">
        <f ca="1">IFERROR(IF(AND(MOD(MONTH(Y$1)+12-MONTH('Periodische Einnahmen'!$I25),'Periodische Einnahmen'!$H25)=0,Y$1&gt;='Periodische Einnahmen'!$I25,Y$1&lt;='Periodische Einnahmen'!$F25),'Periodische Einnahmen'!$D25,0),"")</f>
        <v/>
      </c>
      <c r="Z110" s="27">
        <f t="shared" ca="1" si="21"/>
        <v>0</v>
      </c>
      <c r="AA110" s="28">
        <f t="shared" ca="1" si="22"/>
        <v>0</v>
      </c>
    </row>
    <row r="111" spans="1:27">
      <c r="A111" s="31" t="str">
        <f>IF('Periodische Einnahmen'!A26&lt;&gt;"",'Periodische Einnahmen'!A26&amp;" ("&amp;'Periodische Einnahmen'!C26&amp;" "&amp;TEXT('Periodische Einnahmen'!D26,"0.00")&amp;" ab "&amp;TEXT('Periodische Einnahmen'!E26,"MMM/JJJJ")&amp;")","")</f>
        <v/>
      </c>
      <c r="B111" s="32" t="str">
        <f ca="1">IFERROR(IF(AND(MOD(MONTH(B$1)+12-MONTH('Periodische Einnahmen'!$I26),'Periodische Einnahmen'!$H26)=0,B$1&gt;='Periodische Einnahmen'!$I26,B$1&lt;='Periodische Einnahmen'!$F26),'Periodische Einnahmen'!$D26,0),"")</f>
        <v/>
      </c>
      <c r="C111" s="32" t="str">
        <f ca="1">IFERROR(IF(AND(MOD(MONTH(C$1)+12-MONTH('Periodische Einnahmen'!$I26),'Periodische Einnahmen'!$H26)=0,C$1&gt;='Periodische Einnahmen'!$I26,C$1&lt;='Periodische Einnahmen'!$F26),'Periodische Einnahmen'!$D26,0),"")</f>
        <v/>
      </c>
      <c r="D111" s="32" t="str">
        <f ca="1">IFERROR(IF(AND(MOD(MONTH(D$1)+12-MONTH('Periodische Einnahmen'!$I26),'Periodische Einnahmen'!$H26)=0,D$1&gt;='Periodische Einnahmen'!$I26,D$1&lt;='Periodische Einnahmen'!$F26),'Periodische Einnahmen'!$D26,0),"")</f>
        <v/>
      </c>
      <c r="E111" s="32" t="str">
        <f ca="1">IFERROR(IF(AND(MOD(MONTH(E$1)+12-MONTH('Periodische Einnahmen'!$I26),'Periodische Einnahmen'!$H26)=0,E$1&gt;='Periodische Einnahmen'!$I26,E$1&lt;='Periodische Einnahmen'!$F26),'Periodische Einnahmen'!$D26,0),"")</f>
        <v/>
      </c>
      <c r="F111" s="32" t="str">
        <f ca="1">IFERROR(IF(AND(MOD(MONTH(F$1)+12-MONTH('Periodische Einnahmen'!$I26),'Periodische Einnahmen'!$H26)=0,F$1&gt;='Periodische Einnahmen'!$I26,F$1&lt;='Periodische Einnahmen'!$F26),'Periodische Einnahmen'!$D26,0),"")</f>
        <v/>
      </c>
      <c r="G111" s="32" t="str">
        <f ca="1">IFERROR(IF(AND(MOD(MONTH(G$1)+12-MONTH('Periodische Einnahmen'!$I26),'Periodische Einnahmen'!$H26)=0,G$1&gt;='Periodische Einnahmen'!$I26,G$1&lt;='Periodische Einnahmen'!$F26),'Periodische Einnahmen'!$D26,0),"")</f>
        <v/>
      </c>
      <c r="H111" s="32" t="str">
        <f ca="1">IFERROR(IF(AND(MOD(MONTH(H$1)+12-MONTH('Periodische Einnahmen'!$I26),'Periodische Einnahmen'!$H26)=0,H$1&gt;='Periodische Einnahmen'!$I26,H$1&lt;='Periodische Einnahmen'!$F26),'Periodische Einnahmen'!$D26,0),"")</f>
        <v/>
      </c>
      <c r="I111" s="32" t="str">
        <f ca="1">IFERROR(IF(AND(MOD(MONTH(I$1)+12-MONTH('Periodische Einnahmen'!$I26),'Periodische Einnahmen'!$H26)=0,I$1&gt;='Periodische Einnahmen'!$I26,I$1&lt;='Periodische Einnahmen'!$F26),'Periodische Einnahmen'!$D26,0),"")</f>
        <v/>
      </c>
      <c r="J111" s="32" t="str">
        <f ca="1">IFERROR(IF(AND(MOD(MONTH(J$1)+12-MONTH('Periodische Einnahmen'!$I26),'Periodische Einnahmen'!$H26)=0,J$1&gt;='Periodische Einnahmen'!$I26,J$1&lt;='Periodische Einnahmen'!$F26),'Periodische Einnahmen'!$D26,0),"")</f>
        <v/>
      </c>
      <c r="K111" s="32" t="str">
        <f ca="1">IFERROR(IF(AND(MOD(MONTH(K$1)+12-MONTH('Periodische Einnahmen'!$I26),'Periodische Einnahmen'!$H26)=0,K$1&gt;='Periodische Einnahmen'!$I26,K$1&lt;='Periodische Einnahmen'!$F26),'Periodische Einnahmen'!$D26,0),"")</f>
        <v/>
      </c>
      <c r="L111" s="32" t="str">
        <f ca="1">IFERROR(IF(AND(MOD(MONTH(L$1)+12-MONTH('Periodische Einnahmen'!$I26),'Periodische Einnahmen'!$H26)=0,L$1&gt;='Periodische Einnahmen'!$I26,L$1&lt;='Periodische Einnahmen'!$F26),'Periodische Einnahmen'!$D26,0),"")</f>
        <v/>
      </c>
      <c r="M111" s="32" t="str">
        <f ca="1">IFERROR(IF(AND(MOD(MONTH(M$1)+12-MONTH('Periodische Einnahmen'!$I26),'Periodische Einnahmen'!$H26)=0,M$1&gt;='Periodische Einnahmen'!$I26,M$1&lt;='Periodische Einnahmen'!$F26),'Periodische Einnahmen'!$D26,0),"")</f>
        <v/>
      </c>
      <c r="N111" s="32" t="str">
        <f ca="1">IFERROR(IF(AND(MOD(MONTH(N$1)+12-MONTH('Periodische Einnahmen'!$I26),'Periodische Einnahmen'!$H26)=0,N$1&gt;='Periodische Einnahmen'!$I26,N$1&lt;='Periodische Einnahmen'!$F26),'Periodische Einnahmen'!$D26,0),"")</f>
        <v/>
      </c>
      <c r="O111" s="32" t="str">
        <f ca="1">IFERROR(IF(AND(MOD(MONTH(O$1)+12-MONTH('Periodische Einnahmen'!$I26),'Periodische Einnahmen'!$H26)=0,O$1&gt;='Periodische Einnahmen'!$I26,O$1&lt;='Periodische Einnahmen'!$F26),'Periodische Einnahmen'!$D26,0),"")</f>
        <v/>
      </c>
      <c r="P111" s="32" t="str">
        <f ca="1">IFERROR(IF(AND(MOD(MONTH(P$1)+12-MONTH('Periodische Einnahmen'!$I26),'Periodische Einnahmen'!$H26)=0,P$1&gt;='Periodische Einnahmen'!$I26,P$1&lt;='Periodische Einnahmen'!$F26),'Periodische Einnahmen'!$D26,0),"")</f>
        <v/>
      </c>
      <c r="Q111" s="32" t="str">
        <f ca="1">IFERROR(IF(AND(MOD(MONTH(Q$1)+12-MONTH('Periodische Einnahmen'!$I26),'Periodische Einnahmen'!$H26)=0,Q$1&gt;='Periodische Einnahmen'!$I26,Q$1&lt;='Periodische Einnahmen'!$F26),'Periodische Einnahmen'!$D26,0),"")</f>
        <v/>
      </c>
      <c r="R111" s="32" t="str">
        <f ca="1">IFERROR(IF(AND(MOD(MONTH(R$1)+12-MONTH('Periodische Einnahmen'!$I26),'Periodische Einnahmen'!$H26)=0,R$1&gt;='Periodische Einnahmen'!$I26,R$1&lt;='Periodische Einnahmen'!$F26),'Periodische Einnahmen'!$D26,0),"")</f>
        <v/>
      </c>
      <c r="S111" s="32" t="str">
        <f ca="1">IFERROR(IF(AND(MOD(MONTH(S$1)+12-MONTH('Periodische Einnahmen'!$I26),'Periodische Einnahmen'!$H26)=0,S$1&gt;='Periodische Einnahmen'!$I26,S$1&lt;='Periodische Einnahmen'!$F26),'Periodische Einnahmen'!$D26,0),"")</f>
        <v/>
      </c>
      <c r="T111" s="32" t="str">
        <f ca="1">IFERROR(IF(AND(MOD(MONTH(T$1)+12-MONTH('Periodische Einnahmen'!$I26),'Periodische Einnahmen'!$H26)=0,T$1&gt;='Periodische Einnahmen'!$I26,T$1&lt;='Periodische Einnahmen'!$F26),'Periodische Einnahmen'!$D26,0),"")</f>
        <v/>
      </c>
      <c r="U111" s="32" t="str">
        <f ca="1">IFERROR(IF(AND(MOD(MONTH(U$1)+12-MONTH('Periodische Einnahmen'!$I26),'Periodische Einnahmen'!$H26)=0,U$1&gt;='Periodische Einnahmen'!$I26,U$1&lt;='Periodische Einnahmen'!$F26),'Periodische Einnahmen'!$D26,0),"")</f>
        <v/>
      </c>
      <c r="V111" s="32" t="str">
        <f ca="1">IFERROR(IF(AND(MOD(MONTH(V$1)+12-MONTH('Periodische Einnahmen'!$I26),'Periodische Einnahmen'!$H26)=0,V$1&gt;='Periodische Einnahmen'!$I26,V$1&lt;='Periodische Einnahmen'!$F26),'Periodische Einnahmen'!$D26,0),"")</f>
        <v/>
      </c>
      <c r="W111" s="32" t="str">
        <f ca="1">IFERROR(IF(AND(MOD(MONTH(W$1)+12-MONTH('Periodische Einnahmen'!$I26),'Periodische Einnahmen'!$H26)=0,W$1&gt;='Periodische Einnahmen'!$I26,W$1&lt;='Periodische Einnahmen'!$F26),'Periodische Einnahmen'!$D26,0),"")</f>
        <v/>
      </c>
      <c r="X111" s="32" t="str">
        <f ca="1">IFERROR(IF(AND(MOD(MONTH(X$1)+12-MONTH('Periodische Einnahmen'!$I26),'Periodische Einnahmen'!$H26)=0,X$1&gt;='Periodische Einnahmen'!$I26,X$1&lt;='Periodische Einnahmen'!$F26),'Periodische Einnahmen'!$D26,0),"")</f>
        <v/>
      </c>
      <c r="Y111" s="32" t="str">
        <f ca="1">IFERROR(IF(AND(MOD(MONTH(Y$1)+12-MONTH('Periodische Einnahmen'!$I26),'Periodische Einnahmen'!$H26)=0,Y$1&gt;='Periodische Einnahmen'!$I26,Y$1&lt;='Periodische Einnahmen'!$F26),'Periodische Einnahmen'!$D26,0),"")</f>
        <v/>
      </c>
      <c r="Z111" s="27">
        <f t="shared" ca="1" si="21"/>
        <v>0</v>
      </c>
      <c r="AA111" s="28">
        <f t="shared" ca="1" si="22"/>
        <v>0</v>
      </c>
    </row>
    <row r="112" spans="1:27">
      <c r="A112" s="31" t="str">
        <f>IF('Periodische Einnahmen'!A27&lt;&gt;"",'Periodische Einnahmen'!A27&amp;" ("&amp;'Periodische Einnahmen'!C27&amp;" "&amp;TEXT('Periodische Einnahmen'!D27,"0.00")&amp;" ab "&amp;TEXT('Periodische Einnahmen'!E27,"MMM/JJJJ")&amp;")","")</f>
        <v/>
      </c>
      <c r="B112" s="32" t="str">
        <f ca="1">IFERROR(IF(AND(MOD(MONTH(B$1)+12-MONTH('Periodische Einnahmen'!$I27),'Periodische Einnahmen'!$H27)=0,B$1&gt;='Periodische Einnahmen'!$I27,B$1&lt;='Periodische Einnahmen'!$F27),'Periodische Einnahmen'!$D27,0),"")</f>
        <v/>
      </c>
      <c r="C112" s="32" t="str">
        <f ca="1">IFERROR(IF(AND(MOD(MONTH(C$1)+12-MONTH('Periodische Einnahmen'!$I27),'Periodische Einnahmen'!$H27)=0,C$1&gt;='Periodische Einnahmen'!$I27,C$1&lt;='Periodische Einnahmen'!$F27),'Periodische Einnahmen'!$D27,0),"")</f>
        <v/>
      </c>
      <c r="D112" s="32" t="str">
        <f ca="1">IFERROR(IF(AND(MOD(MONTH(D$1)+12-MONTH('Periodische Einnahmen'!$I27),'Periodische Einnahmen'!$H27)=0,D$1&gt;='Periodische Einnahmen'!$I27,D$1&lt;='Periodische Einnahmen'!$F27),'Periodische Einnahmen'!$D27,0),"")</f>
        <v/>
      </c>
      <c r="E112" s="32" t="str">
        <f ca="1">IFERROR(IF(AND(MOD(MONTH(E$1)+12-MONTH('Periodische Einnahmen'!$I27),'Periodische Einnahmen'!$H27)=0,E$1&gt;='Periodische Einnahmen'!$I27,E$1&lt;='Periodische Einnahmen'!$F27),'Periodische Einnahmen'!$D27,0),"")</f>
        <v/>
      </c>
      <c r="F112" s="32" t="str">
        <f ca="1">IFERROR(IF(AND(MOD(MONTH(F$1)+12-MONTH('Periodische Einnahmen'!$I27),'Periodische Einnahmen'!$H27)=0,F$1&gt;='Periodische Einnahmen'!$I27,F$1&lt;='Periodische Einnahmen'!$F27),'Periodische Einnahmen'!$D27,0),"")</f>
        <v/>
      </c>
      <c r="G112" s="32" t="str">
        <f ca="1">IFERROR(IF(AND(MOD(MONTH(G$1)+12-MONTH('Periodische Einnahmen'!$I27),'Periodische Einnahmen'!$H27)=0,G$1&gt;='Periodische Einnahmen'!$I27,G$1&lt;='Periodische Einnahmen'!$F27),'Periodische Einnahmen'!$D27,0),"")</f>
        <v/>
      </c>
      <c r="H112" s="32" t="str">
        <f ca="1">IFERROR(IF(AND(MOD(MONTH(H$1)+12-MONTH('Periodische Einnahmen'!$I27),'Periodische Einnahmen'!$H27)=0,H$1&gt;='Periodische Einnahmen'!$I27,H$1&lt;='Periodische Einnahmen'!$F27),'Periodische Einnahmen'!$D27,0),"")</f>
        <v/>
      </c>
      <c r="I112" s="32" t="str">
        <f ca="1">IFERROR(IF(AND(MOD(MONTH(I$1)+12-MONTH('Periodische Einnahmen'!$I27),'Periodische Einnahmen'!$H27)=0,I$1&gt;='Periodische Einnahmen'!$I27,I$1&lt;='Periodische Einnahmen'!$F27),'Periodische Einnahmen'!$D27,0),"")</f>
        <v/>
      </c>
      <c r="J112" s="32" t="str">
        <f ca="1">IFERROR(IF(AND(MOD(MONTH(J$1)+12-MONTH('Periodische Einnahmen'!$I27),'Periodische Einnahmen'!$H27)=0,J$1&gt;='Periodische Einnahmen'!$I27,J$1&lt;='Periodische Einnahmen'!$F27),'Periodische Einnahmen'!$D27,0),"")</f>
        <v/>
      </c>
      <c r="K112" s="32" t="str">
        <f ca="1">IFERROR(IF(AND(MOD(MONTH(K$1)+12-MONTH('Periodische Einnahmen'!$I27),'Periodische Einnahmen'!$H27)=0,K$1&gt;='Periodische Einnahmen'!$I27,K$1&lt;='Periodische Einnahmen'!$F27),'Periodische Einnahmen'!$D27,0),"")</f>
        <v/>
      </c>
      <c r="L112" s="32" t="str">
        <f ca="1">IFERROR(IF(AND(MOD(MONTH(L$1)+12-MONTH('Periodische Einnahmen'!$I27),'Periodische Einnahmen'!$H27)=0,L$1&gt;='Periodische Einnahmen'!$I27,L$1&lt;='Periodische Einnahmen'!$F27),'Periodische Einnahmen'!$D27,0),"")</f>
        <v/>
      </c>
      <c r="M112" s="32" t="str">
        <f ca="1">IFERROR(IF(AND(MOD(MONTH(M$1)+12-MONTH('Periodische Einnahmen'!$I27),'Periodische Einnahmen'!$H27)=0,M$1&gt;='Periodische Einnahmen'!$I27,M$1&lt;='Periodische Einnahmen'!$F27),'Periodische Einnahmen'!$D27,0),"")</f>
        <v/>
      </c>
      <c r="N112" s="32" t="str">
        <f ca="1">IFERROR(IF(AND(MOD(MONTH(N$1)+12-MONTH('Periodische Einnahmen'!$I27),'Periodische Einnahmen'!$H27)=0,N$1&gt;='Periodische Einnahmen'!$I27,N$1&lt;='Periodische Einnahmen'!$F27),'Periodische Einnahmen'!$D27,0),"")</f>
        <v/>
      </c>
      <c r="O112" s="32" t="str">
        <f ca="1">IFERROR(IF(AND(MOD(MONTH(O$1)+12-MONTH('Periodische Einnahmen'!$I27),'Periodische Einnahmen'!$H27)=0,O$1&gt;='Periodische Einnahmen'!$I27,O$1&lt;='Periodische Einnahmen'!$F27),'Periodische Einnahmen'!$D27,0),"")</f>
        <v/>
      </c>
      <c r="P112" s="32" t="str">
        <f ca="1">IFERROR(IF(AND(MOD(MONTH(P$1)+12-MONTH('Periodische Einnahmen'!$I27),'Periodische Einnahmen'!$H27)=0,P$1&gt;='Periodische Einnahmen'!$I27,P$1&lt;='Periodische Einnahmen'!$F27),'Periodische Einnahmen'!$D27,0),"")</f>
        <v/>
      </c>
      <c r="Q112" s="32" t="str">
        <f ca="1">IFERROR(IF(AND(MOD(MONTH(Q$1)+12-MONTH('Periodische Einnahmen'!$I27),'Periodische Einnahmen'!$H27)=0,Q$1&gt;='Periodische Einnahmen'!$I27,Q$1&lt;='Periodische Einnahmen'!$F27),'Periodische Einnahmen'!$D27,0),"")</f>
        <v/>
      </c>
      <c r="R112" s="32" t="str">
        <f ca="1">IFERROR(IF(AND(MOD(MONTH(R$1)+12-MONTH('Periodische Einnahmen'!$I27),'Periodische Einnahmen'!$H27)=0,R$1&gt;='Periodische Einnahmen'!$I27,R$1&lt;='Periodische Einnahmen'!$F27),'Periodische Einnahmen'!$D27,0),"")</f>
        <v/>
      </c>
      <c r="S112" s="32" t="str">
        <f ca="1">IFERROR(IF(AND(MOD(MONTH(S$1)+12-MONTH('Periodische Einnahmen'!$I27),'Periodische Einnahmen'!$H27)=0,S$1&gt;='Periodische Einnahmen'!$I27,S$1&lt;='Periodische Einnahmen'!$F27),'Periodische Einnahmen'!$D27,0),"")</f>
        <v/>
      </c>
      <c r="T112" s="32" t="str">
        <f ca="1">IFERROR(IF(AND(MOD(MONTH(T$1)+12-MONTH('Periodische Einnahmen'!$I27),'Periodische Einnahmen'!$H27)=0,T$1&gt;='Periodische Einnahmen'!$I27,T$1&lt;='Periodische Einnahmen'!$F27),'Periodische Einnahmen'!$D27,0),"")</f>
        <v/>
      </c>
      <c r="U112" s="32" t="str">
        <f ca="1">IFERROR(IF(AND(MOD(MONTH(U$1)+12-MONTH('Periodische Einnahmen'!$I27),'Periodische Einnahmen'!$H27)=0,U$1&gt;='Periodische Einnahmen'!$I27,U$1&lt;='Periodische Einnahmen'!$F27),'Periodische Einnahmen'!$D27,0),"")</f>
        <v/>
      </c>
      <c r="V112" s="32" t="str">
        <f ca="1">IFERROR(IF(AND(MOD(MONTH(V$1)+12-MONTH('Periodische Einnahmen'!$I27),'Periodische Einnahmen'!$H27)=0,V$1&gt;='Periodische Einnahmen'!$I27,V$1&lt;='Periodische Einnahmen'!$F27),'Periodische Einnahmen'!$D27,0),"")</f>
        <v/>
      </c>
      <c r="W112" s="32" t="str">
        <f ca="1">IFERROR(IF(AND(MOD(MONTH(W$1)+12-MONTH('Periodische Einnahmen'!$I27),'Periodische Einnahmen'!$H27)=0,W$1&gt;='Periodische Einnahmen'!$I27,W$1&lt;='Periodische Einnahmen'!$F27),'Periodische Einnahmen'!$D27,0),"")</f>
        <v/>
      </c>
      <c r="X112" s="32" t="str">
        <f ca="1">IFERROR(IF(AND(MOD(MONTH(X$1)+12-MONTH('Periodische Einnahmen'!$I27),'Periodische Einnahmen'!$H27)=0,X$1&gt;='Periodische Einnahmen'!$I27,X$1&lt;='Periodische Einnahmen'!$F27),'Periodische Einnahmen'!$D27,0),"")</f>
        <v/>
      </c>
      <c r="Y112" s="32" t="str">
        <f ca="1">IFERROR(IF(AND(MOD(MONTH(Y$1)+12-MONTH('Periodische Einnahmen'!$I27),'Periodische Einnahmen'!$H27)=0,Y$1&gt;='Periodische Einnahmen'!$I27,Y$1&lt;='Periodische Einnahmen'!$F27),'Periodische Einnahmen'!$D27,0),"")</f>
        <v/>
      </c>
      <c r="Z112" s="27">
        <f t="shared" ca="1" si="21"/>
        <v>0</v>
      </c>
      <c r="AA112" s="28">
        <f t="shared" ca="1" si="22"/>
        <v>0</v>
      </c>
    </row>
    <row r="113" spans="1:27">
      <c r="A113" s="31" t="str">
        <f>IF('Periodische Einnahmen'!A28&lt;&gt;"",'Periodische Einnahmen'!A28&amp;" ("&amp;'Periodische Einnahmen'!C28&amp;" "&amp;TEXT('Periodische Einnahmen'!D28,"0.00")&amp;" ab "&amp;TEXT('Periodische Einnahmen'!E28,"MMM/JJJJ")&amp;")","")</f>
        <v/>
      </c>
      <c r="B113" s="32" t="str">
        <f ca="1">IFERROR(IF(AND(MOD(MONTH(B$1)+12-MONTH('Periodische Einnahmen'!$I28),'Periodische Einnahmen'!$H28)=0,B$1&gt;='Periodische Einnahmen'!$I28,B$1&lt;='Periodische Einnahmen'!$F28),'Periodische Einnahmen'!$D28,0),"")</f>
        <v/>
      </c>
      <c r="C113" s="32" t="str">
        <f ca="1">IFERROR(IF(AND(MOD(MONTH(C$1)+12-MONTH('Periodische Einnahmen'!$I28),'Periodische Einnahmen'!$H28)=0,C$1&gt;='Periodische Einnahmen'!$I28,C$1&lt;='Periodische Einnahmen'!$F28),'Periodische Einnahmen'!$D28,0),"")</f>
        <v/>
      </c>
      <c r="D113" s="32" t="str">
        <f ca="1">IFERROR(IF(AND(MOD(MONTH(D$1)+12-MONTH('Periodische Einnahmen'!$I28),'Periodische Einnahmen'!$H28)=0,D$1&gt;='Periodische Einnahmen'!$I28,D$1&lt;='Periodische Einnahmen'!$F28),'Periodische Einnahmen'!$D28,0),"")</f>
        <v/>
      </c>
      <c r="E113" s="32" t="str">
        <f ca="1">IFERROR(IF(AND(MOD(MONTH(E$1)+12-MONTH('Periodische Einnahmen'!$I28),'Periodische Einnahmen'!$H28)=0,E$1&gt;='Periodische Einnahmen'!$I28,E$1&lt;='Periodische Einnahmen'!$F28),'Periodische Einnahmen'!$D28,0),"")</f>
        <v/>
      </c>
      <c r="F113" s="32" t="str">
        <f ca="1">IFERROR(IF(AND(MOD(MONTH(F$1)+12-MONTH('Periodische Einnahmen'!$I28),'Periodische Einnahmen'!$H28)=0,F$1&gt;='Periodische Einnahmen'!$I28,F$1&lt;='Periodische Einnahmen'!$F28),'Periodische Einnahmen'!$D28,0),"")</f>
        <v/>
      </c>
      <c r="G113" s="32" t="str">
        <f ca="1">IFERROR(IF(AND(MOD(MONTH(G$1)+12-MONTH('Periodische Einnahmen'!$I28),'Periodische Einnahmen'!$H28)=0,G$1&gt;='Periodische Einnahmen'!$I28,G$1&lt;='Periodische Einnahmen'!$F28),'Periodische Einnahmen'!$D28,0),"")</f>
        <v/>
      </c>
      <c r="H113" s="32" t="str">
        <f ca="1">IFERROR(IF(AND(MOD(MONTH(H$1)+12-MONTH('Periodische Einnahmen'!$I28),'Periodische Einnahmen'!$H28)=0,H$1&gt;='Periodische Einnahmen'!$I28,H$1&lt;='Periodische Einnahmen'!$F28),'Periodische Einnahmen'!$D28,0),"")</f>
        <v/>
      </c>
      <c r="I113" s="32" t="str">
        <f ca="1">IFERROR(IF(AND(MOD(MONTH(I$1)+12-MONTH('Periodische Einnahmen'!$I28),'Periodische Einnahmen'!$H28)=0,I$1&gt;='Periodische Einnahmen'!$I28,I$1&lt;='Periodische Einnahmen'!$F28),'Periodische Einnahmen'!$D28,0),"")</f>
        <v/>
      </c>
      <c r="J113" s="32" t="str">
        <f ca="1">IFERROR(IF(AND(MOD(MONTH(J$1)+12-MONTH('Periodische Einnahmen'!$I28),'Periodische Einnahmen'!$H28)=0,J$1&gt;='Periodische Einnahmen'!$I28,J$1&lt;='Periodische Einnahmen'!$F28),'Periodische Einnahmen'!$D28,0),"")</f>
        <v/>
      </c>
      <c r="K113" s="32" t="str">
        <f ca="1">IFERROR(IF(AND(MOD(MONTH(K$1)+12-MONTH('Periodische Einnahmen'!$I28),'Periodische Einnahmen'!$H28)=0,K$1&gt;='Periodische Einnahmen'!$I28,K$1&lt;='Periodische Einnahmen'!$F28),'Periodische Einnahmen'!$D28,0),"")</f>
        <v/>
      </c>
      <c r="L113" s="32" t="str">
        <f ca="1">IFERROR(IF(AND(MOD(MONTH(L$1)+12-MONTH('Periodische Einnahmen'!$I28),'Periodische Einnahmen'!$H28)=0,L$1&gt;='Periodische Einnahmen'!$I28,L$1&lt;='Periodische Einnahmen'!$F28),'Periodische Einnahmen'!$D28,0),"")</f>
        <v/>
      </c>
      <c r="M113" s="32" t="str">
        <f ca="1">IFERROR(IF(AND(MOD(MONTH(M$1)+12-MONTH('Periodische Einnahmen'!$I28),'Periodische Einnahmen'!$H28)=0,M$1&gt;='Periodische Einnahmen'!$I28,M$1&lt;='Periodische Einnahmen'!$F28),'Periodische Einnahmen'!$D28,0),"")</f>
        <v/>
      </c>
      <c r="N113" s="32" t="str">
        <f ca="1">IFERROR(IF(AND(MOD(MONTH(N$1)+12-MONTH('Periodische Einnahmen'!$I28),'Periodische Einnahmen'!$H28)=0,N$1&gt;='Periodische Einnahmen'!$I28,N$1&lt;='Periodische Einnahmen'!$F28),'Periodische Einnahmen'!$D28,0),"")</f>
        <v/>
      </c>
      <c r="O113" s="32" t="str">
        <f ca="1">IFERROR(IF(AND(MOD(MONTH(O$1)+12-MONTH('Periodische Einnahmen'!$I28),'Periodische Einnahmen'!$H28)=0,O$1&gt;='Periodische Einnahmen'!$I28,O$1&lt;='Periodische Einnahmen'!$F28),'Periodische Einnahmen'!$D28,0),"")</f>
        <v/>
      </c>
      <c r="P113" s="32" t="str">
        <f ca="1">IFERROR(IF(AND(MOD(MONTH(P$1)+12-MONTH('Periodische Einnahmen'!$I28),'Periodische Einnahmen'!$H28)=0,P$1&gt;='Periodische Einnahmen'!$I28,P$1&lt;='Periodische Einnahmen'!$F28),'Periodische Einnahmen'!$D28,0),"")</f>
        <v/>
      </c>
      <c r="Q113" s="32" t="str">
        <f ca="1">IFERROR(IF(AND(MOD(MONTH(Q$1)+12-MONTH('Periodische Einnahmen'!$I28),'Periodische Einnahmen'!$H28)=0,Q$1&gt;='Periodische Einnahmen'!$I28,Q$1&lt;='Periodische Einnahmen'!$F28),'Periodische Einnahmen'!$D28,0),"")</f>
        <v/>
      </c>
      <c r="R113" s="32" t="str">
        <f ca="1">IFERROR(IF(AND(MOD(MONTH(R$1)+12-MONTH('Periodische Einnahmen'!$I28),'Periodische Einnahmen'!$H28)=0,R$1&gt;='Periodische Einnahmen'!$I28,R$1&lt;='Periodische Einnahmen'!$F28),'Periodische Einnahmen'!$D28,0),"")</f>
        <v/>
      </c>
      <c r="S113" s="32" t="str">
        <f ca="1">IFERROR(IF(AND(MOD(MONTH(S$1)+12-MONTH('Periodische Einnahmen'!$I28),'Periodische Einnahmen'!$H28)=0,S$1&gt;='Periodische Einnahmen'!$I28,S$1&lt;='Periodische Einnahmen'!$F28),'Periodische Einnahmen'!$D28,0),"")</f>
        <v/>
      </c>
      <c r="T113" s="32" t="str">
        <f ca="1">IFERROR(IF(AND(MOD(MONTH(T$1)+12-MONTH('Periodische Einnahmen'!$I28),'Periodische Einnahmen'!$H28)=0,T$1&gt;='Periodische Einnahmen'!$I28,T$1&lt;='Periodische Einnahmen'!$F28),'Periodische Einnahmen'!$D28,0),"")</f>
        <v/>
      </c>
      <c r="U113" s="32" t="str">
        <f ca="1">IFERROR(IF(AND(MOD(MONTH(U$1)+12-MONTH('Periodische Einnahmen'!$I28),'Periodische Einnahmen'!$H28)=0,U$1&gt;='Periodische Einnahmen'!$I28,U$1&lt;='Periodische Einnahmen'!$F28),'Periodische Einnahmen'!$D28,0),"")</f>
        <v/>
      </c>
      <c r="V113" s="32" t="str">
        <f ca="1">IFERROR(IF(AND(MOD(MONTH(V$1)+12-MONTH('Periodische Einnahmen'!$I28),'Periodische Einnahmen'!$H28)=0,V$1&gt;='Periodische Einnahmen'!$I28,V$1&lt;='Periodische Einnahmen'!$F28),'Periodische Einnahmen'!$D28,0),"")</f>
        <v/>
      </c>
      <c r="W113" s="32" t="str">
        <f ca="1">IFERROR(IF(AND(MOD(MONTH(W$1)+12-MONTH('Periodische Einnahmen'!$I28),'Periodische Einnahmen'!$H28)=0,W$1&gt;='Periodische Einnahmen'!$I28,W$1&lt;='Periodische Einnahmen'!$F28),'Periodische Einnahmen'!$D28,0),"")</f>
        <v/>
      </c>
      <c r="X113" s="32" t="str">
        <f ca="1">IFERROR(IF(AND(MOD(MONTH(X$1)+12-MONTH('Periodische Einnahmen'!$I28),'Periodische Einnahmen'!$H28)=0,X$1&gt;='Periodische Einnahmen'!$I28,X$1&lt;='Periodische Einnahmen'!$F28),'Periodische Einnahmen'!$D28,0),"")</f>
        <v/>
      </c>
      <c r="Y113" s="32" t="str">
        <f ca="1">IFERROR(IF(AND(MOD(MONTH(Y$1)+12-MONTH('Periodische Einnahmen'!$I28),'Periodische Einnahmen'!$H28)=0,Y$1&gt;='Periodische Einnahmen'!$I28,Y$1&lt;='Periodische Einnahmen'!$F28),'Periodische Einnahmen'!$D28,0),"")</f>
        <v/>
      </c>
      <c r="Z113" s="27">
        <f t="shared" ca="1" si="21"/>
        <v>0</v>
      </c>
      <c r="AA113" s="28">
        <f t="shared" ca="1" si="22"/>
        <v>0</v>
      </c>
    </row>
    <row r="114" spans="1:27">
      <c r="A114" s="31" t="str">
        <f>IF('Periodische Einnahmen'!A29&lt;&gt;"",'Periodische Einnahmen'!A29&amp;" ("&amp;'Periodische Einnahmen'!C29&amp;" "&amp;TEXT('Periodische Einnahmen'!D29,"0.00")&amp;" ab "&amp;TEXT('Periodische Einnahmen'!E29,"MMM/JJJJ")&amp;")","")</f>
        <v/>
      </c>
      <c r="B114" s="32" t="str">
        <f ca="1">IFERROR(IF(AND(MOD(MONTH(B$1)+12-MONTH('Periodische Einnahmen'!$I29),'Periodische Einnahmen'!$H29)=0,B$1&gt;='Periodische Einnahmen'!$I29,B$1&lt;='Periodische Einnahmen'!$F29),'Periodische Einnahmen'!$D29,0),"")</f>
        <v/>
      </c>
      <c r="C114" s="32" t="str">
        <f ca="1">IFERROR(IF(AND(MOD(MONTH(C$1)+12-MONTH('Periodische Einnahmen'!$I29),'Periodische Einnahmen'!$H29)=0,C$1&gt;='Periodische Einnahmen'!$I29,C$1&lt;='Periodische Einnahmen'!$F29),'Periodische Einnahmen'!$D29,0),"")</f>
        <v/>
      </c>
      <c r="D114" s="32" t="str">
        <f ca="1">IFERROR(IF(AND(MOD(MONTH(D$1)+12-MONTH('Periodische Einnahmen'!$I29),'Periodische Einnahmen'!$H29)=0,D$1&gt;='Periodische Einnahmen'!$I29,D$1&lt;='Periodische Einnahmen'!$F29),'Periodische Einnahmen'!$D29,0),"")</f>
        <v/>
      </c>
      <c r="E114" s="32" t="str">
        <f ca="1">IFERROR(IF(AND(MOD(MONTH(E$1)+12-MONTH('Periodische Einnahmen'!$I29),'Periodische Einnahmen'!$H29)=0,E$1&gt;='Periodische Einnahmen'!$I29,E$1&lt;='Periodische Einnahmen'!$F29),'Periodische Einnahmen'!$D29,0),"")</f>
        <v/>
      </c>
      <c r="F114" s="32" t="str">
        <f ca="1">IFERROR(IF(AND(MOD(MONTH(F$1)+12-MONTH('Periodische Einnahmen'!$I29),'Periodische Einnahmen'!$H29)=0,F$1&gt;='Periodische Einnahmen'!$I29,F$1&lt;='Periodische Einnahmen'!$F29),'Periodische Einnahmen'!$D29,0),"")</f>
        <v/>
      </c>
      <c r="G114" s="32" t="str">
        <f ca="1">IFERROR(IF(AND(MOD(MONTH(G$1)+12-MONTH('Periodische Einnahmen'!$I29),'Periodische Einnahmen'!$H29)=0,G$1&gt;='Periodische Einnahmen'!$I29,G$1&lt;='Periodische Einnahmen'!$F29),'Periodische Einnahmen'!$D29,0),"")</f>
        <v/>
      </c>
      <c r="H114" s="32" t="str">
        <f ca="1">IFERROR(IF(AND(MOD(MONTH(H$1)+12-MONTH('Periodische Einnahmen'!$I29),'Periodische Einnahmen'!$H29)=0,H$1&gt;='Periodische Einnahmen'!$I29,H$1&lt;='Periodische Einnahmen'!$F29),'Periodische Einnahmen'!$D29,0),"")</f>
        <v/>
      </c>
      <c r="I114" s="32" t="str">
        <f ca="1">IFERROR(IF(AND(MOD(MONTH(I$1)+12-MONTH('Periodische Einnahmen'!$I29),'Periodische Einnahmen'!$H29)=0,I$1&gt;='Periodische Einnahmen'!$I29,I$1&lt;='Periodische Einnahmen'!$F29),'Periodische Einnahmen'!$D29,0),"")</f>
        <v/>
      </c>
      <c r="J114" s="32" t="str">
        <f ca="1">IFERROR(IF(AND(MOD(MONTH(J$1)+12-MONTH('Periodische Einnahmen'!$I29),'Periodische Einnahmen'!$H29)=0,J$1&gt;='Periodische Einnahmen'!$I29,J$1&lt;='Periodische Einnahmen'!$F29),'Periodische Einnahmen'!$D29,0),"")</f>
        <v/>
      </c>
      <c r="K114" s="32" t="str">
        <f ca="1">IFERROR(IF(AND(MOD(MONTH(K$1)+12-MONTH('Periodische Einnahmen'!$I29),'Periodische Einnahmen'!$H29)=0,K$1&gt;='Periodische Einnahmen'!$I29,K$1&lt;='Periodische Einnahmen'!$F29),'Periodische Einnahmen'!$D29,0),"")</f>
        <v/>
      </c>
      <c r="L114" s="32" t="str">
        <f ca="1">IFERROR(IF(AND(MOD(MONTH(L$1)+12-MONTH('Periodische Einnahmen'!$I29),'Periodische Einnahmen'!$H29)=0,L$1&gt;='Periodische Einnahmen'!$I29,L$1&lt;='Periodische Einnahmen'!$F29),'Periodische Einnahmen'!$D29,0),"")</f>
        <v/>
      </c>
      <c r="M114" s="32" t="str">
        <f ca="1">IFERROR(IF(AND(MOD(MONTH(M$1)+12-MONTH('Periodische Einnahmen'!$I29),'Periodische Einnahmen'!$H29)=0,M$1&gt;='Periodische Einnahmen'!$I29,M$1&lt;='Periodische Einnahmen'!$F29),'Periodische Einnahmen'!$D29,0),"")</f>
        <v/>
      </c>
      <c r="N114" s="32" t="str">
        <f ca="1">IFERROR(IF(AND(MOD(MONTH(N$1)+12-MONTH('Periodische Einnahmen'!$I29),'Periodische Einnahmen'!$H29)=0,N$1&gt;='Periodische Einnahmen'!$I29,N$1&lt;='Periodische Einnahmen'!$F29),'Periodische Einnahmen'!$D29,0),"")</f>
        <v/>
      </c>
      <c r="O114" s="32" t="str">
        <f ca="1">IFERROR(IF(AND(MOD(MONTH(O$1)+12-MONTH('Periodische Einnahmen'!$I29),'Periodische Einnahmen'!$H29)=0,O$1&gt;='Periodische Einnahmen'!$I29,O$1&lt;='Periodische Einnahmen'!$F29),'Periodische Einnahmen'!$D29,0),"")</f>
        <v/>
      </c>
      <c r="P114" s="32" t="str">
        <f ca="1">IFERROR(IF(AND(MOD(MONTH(P$1)+12-MONTH('Periodische Einnahmen'!$I29),'Periodische Einnahmen'!$H29)=0,P$1&gt;='Periodische Einnahmen'!$I29,P$1&lt;='Periodische Einnahmen'!$F29),'Periodische Einnahmen'!$D29,0),"")</f>
        <v/>
      </c>
      <c r="Q114" s="32" t="str">
        <f ca="1">IFERROR(IF(AND(MOD(MONTH(Q$1)+12-MONTH('Periodische Einnahmen'!$I29),'Periodische Einnahmen'!$H29)=0,Q$1&gt;='Periodische Einnahmen'!$I29,Q$1&lt;='Periodische Einnahmen'!$F29),'Periodische Einnahmen'!$D29,0),"")</f>
        <v/>
      </c>
      <c r="R114" s="32" t="str">
        <f ca="1">IFERROR(IF(AND(MOD(MONTH(R$1)+12-MONTH('Periodische Einnahmen'!$I29),'Periodische Einnahmen'!$H29)=0,R$1&gt;='Periodische Einnahmen'!$I29,R$1&lt;='Periodische Einnahmen'!$F29),'Periodische Einnahmen'!$D29,0),"")</f>
        <v/>
      </c>
      <c r="S114" s="32" t="str">
        <f ca="1">IFERROR(IF(AND(MOD(MONTH(S$1)+12-MONTH('Periodische Einnahmen'!$I29),'Periodische Einnahmen'!$H29)=0,S$1&gt;='Periodische Einnahmen'!$I29,S$1&lt;='Periodische Einnahmen'!$F29),'Periodische Einnahmen'!$D29,0),"")</f>
        <v/>
      </c>
      <c r="T114" s="32" t="str">
        <f ca="1">IFERROR(IF(AND(MOD(MONTH(T$1)+12-MONTH('Periodische Einnahmen'!$I29),'Periodische Einnahmen'!$H29)=0,T$1&gt;='Periodische Einnahmen'!$I29,T$1&lt;='Periodische Einnahmen'!$F29),'Periodische Einnahmen'!$D29,0),"")</f>
        <v/>
      </c>
      <c r="U114" s="32" t="str">
        <f ca="1">IFERROR(IF(AND(MOD(MONTH(U$1)+12-MONTH('Periodische Einnahmen'!$I29),'Periodische Einnahmen'!$H29)=0,U$1&gt;='Periodische Einnahmen'!$I29,U$1&lt;='Periodische Einnahmen'!$F29),'Periodische Einnahmen'!$D29,0),"")</f>
        <v/>
      </c>
      <c r="V114" s="32" t="str">
        <f ca="1">IFERROR(IF(AND(MOD(MONTH(V$1)+12-MONTH('Periodische Einnahmen'!$I29),'Periodische Einnahmen'!$H29)=0,V$1&gt;='Periodische Einnahmen'!$I29,V$1&lt;='Periodische Einnahmen'!$F29),'Periodische Einnahmen'!$D29,0),"")</f>
        <v/>
      </c>
      <c r="W114" s="32" t="str">
        <f ca="1">IFERROR(IF(AND(MOD(MONTH(W$1)+12-MONTH('Periodische Einnahmen'!$I29),'Periodische Einnahmen'!$H29)=0,W$1&gt;='Periodische Einnahmen'!$I29,W$1&lt;='Periodische Einnahmen'!$F29),'Periodische Einnahmen'!$D29,0),"")</f>
        <v/>
      </c>
      <c r="X114" s="32" t="str">
        <f ca="1">IFERROR(IF(AND(MOD(MONTH(X$1)+12-MONTH('Periodische Einnahmen'!$I29),'Periodische Einnahmen'!$H29)=0,X$1&gt;='Periodische Einnahmen'!$I29,X$1&lt;='Periodische Einnahmen'!$F29),'Periodische Einnahmen'!$D29,0),"")</f>
        <v/>
      </c>
      <c r="Y114" s="32" t="str">
        <f ca="1">IFERROR(IF(AND(MOD(MONTH(Y$1)+12-MONTH('Periodische Einnahmen'!$I29),'Periodische Einnahmen'!$H29)=0,Y$1&gt;='Periodische Einnahmen'!$I29,Y$1&lt;='Periodische Einnahmen'!$F29),'Periodische Einnahmen'!$D29,0),"")</f>
        <v/>
      </c>
      <c r="Z114" s="27">
        <f t="shared" ca="1" si="21"/>
        <v>0</v>
      </c>
      <c r="AA114" s="28">
        <f t="shared" ca="1" si="22"/>
        <v>0</v>
      </c>
    </row>
    <row r="115" spans="1:27">
      <c r="A115" s="31" t="str">
        <f>IF('Periodische Einnahmen'!A30&lt;&gt;"",'Periodische Einnahmen'!A30&amp;" ("&amp;'Periodische Einnahmen'!C30&amp;" "&amp;TEXT('Periodische Einnahmen'!D30,"0.00")&amp;" ab "&amp;TEXT('Periodische Einnahmen'!E30,"MMM/JJJJ")&amp;")","")</f>
        <v/>
      </c>
      <c r="B115" s="32" t="str">
        <f ca="1">IFERROR(IF(AND(MOD(MONTH(B$1)+12-MONTH('Periodische Einnahmen'!$I30),'Periodische Einnahmen'!$H30)=0,B$1&gt;='Periodische Einnahmen'!$I30,B$1&lt;='Periodische Einnahmen'!$F30),'Periodische Einnahmen'!$D30,0),"")</f>
        <v/>
      </c>
      <c r="C115" s="32" t="str">
        <f ca="1">IFERROR(IF(AND(MOD(MONTH(C$1)+12-MONTH('Periodische Einnahmen'!$I30),'Periodische Einnahmen'!$H30)=0,C$1&gt;='Periodische Einnahmen'!$I30,C$1&lt;='Periodische Einnahmen'!$F30),'Periodische Einnahmen'!$D30,0),"")</f>
        <v/>
      </c>
      <c r="D115" s="32" t="str">
        <f ca="1">IFERROR(IF(AND(MOD(MONTH(D$1)+12-MONTH('Periodische Einnahmen'!$I30),'Periodische Einnahmen'!$H30)=0,D$1&gt;='Periodische Einnahmen'!$I30,D$1&lt;='Periodische Einnahmen'!$F30),'Periodische Einnahmen'!$D30,0),"")</f>
        <v/>
      </c>
      <c r="E115" s="32" t="str">
        <f ca="1">IFERROR(IF(AND(MOD(MONTH(E$1)+12-MONTH('Periodische Einnahmen'!$I30),'Periodische Einnahmen'!$H30)=0,E$1&gt;='Periodische Einnahmen'!$I30,E$1&lt;='Periodische Einnahmen'!$F30),'Periodische Einnahmen'!$D30,0),"")</f>
        <v/>
      </c>
      <c r="F115" s="32" t="str">
        <f ca="1">IFERROR(IF(AND(MOD(MONTH(F$1)+12-MONTH('Periodische Einnahmen'!$I30),'Periodische Einnahmen'!$H30)=0,F$1&gt;='Periodische Einnahmen'!$I30,F$1&lt;='Periodische Einnahmen'!$F30),'Periodische Einnahmen'!$D30,0),"")</f>
        <v/>
      </c>
      <c r="G115" s="32" t="str">
        <f ca="1">IFERROR(IF(AND(MOD(MONTH(G$1)+12-MONTH('Periodische Einnahmen'!$I30),'Periodische Einnahmen'!$H30)=0,G$1&gt;='Periodische Einnahmen'!$I30,G$1&lt;='Periodische Einnahmen'!$F30),'Periodische Einnahmen'!$D30,0),"")</f>
        <v/>
      </c>
      <c r="H115" s="32" t="str">
        <f ca="1">IFERROR(IF(AND(MOD(MONTH(H$1)+12-MONTH('Periodische Einnahmen'!$I30),'Periodische Einnahmen'!$H30)=0,H$1&gt;='Periodische Einnahmen'!$I30,H$1&lt;='Periodische Einnahmen'!$F30),'Periodische Einnahmen'!$D30,0),"")</f>
        <v/>
      </c>
      <c r="I115" s="32" t="str">
        <f ca="1">IFERROR(IF(AND(MOD(MONTH(I$1)+12-MONTH('Periodische Einnahmen'!$I30),'Periodische Einnahmen'!$H30)=0,I$1&gt;='Periodische Einnahmen'!$I30,I$1&lt;='Periodische Einnahmen'!$F30),'Periodische Einnahmen'!$D30,0),"")</f>
        <v/>
      </c>
      <c r="J115" s="32" t="str">
        <f ca="1">IFERROR(IF(AND(MOD(MONTH(J$1)+12-MONTH('Periodische Einnahmen'!$I30),'Periodische Einnahmen'!$H30)=0,J$1&gt;='Periodische Einnahmen'!$I30,J$1&lt;='Periodische Einnahmen'!$F30),'Periodische Einnahmen'!$D30,0),"")</f>
        <v/>
      </c>
      <c r="K115" s="32" t="str">
        <f ca="1">IFERROR(IF(AND(MOD(MONTH(K$1)+12-MONTH('Periodische Einnahmen'!$I30),'Periodische Einnahmen'!$H30)=0,K$1&gt;='Periodische Einnahmen'!$I30,K$1&lt;='Periodische Einnahmen'!$F30),'Periodische Einnahmen'!$D30,0),"")</f>
        <v/>
      </c>
      <c r="L115" s="32" t="str">
        <f ca="1">IFERROR(IF(AND(MOD(MONTH(L$1)+12-MONTH('Periodische Einnahmen'!$I30),'Periodische Einnahmen'!$H30)=0,L$1&gt;='Periodische Einnahmen'!$I30,L$1&lt;='Periodische Einnahmen'!$F30),'Periodische Einnahmen'!$D30,0),"")</f>
        <v/>
      </c>
      <c r="M115" s="32" t="str">
        <f ca="1">IFERROR(IF(AND(MOD(MONTH(M$1)+12-MONTH('Periodische Einnahmen'!$I30),'Periodische Einnahmen'!$H30)=0,M$1&gt;='Periodische Einnahmen'!$I30,M$1&lt;='Periodische Einnahmen'!$F30),'Periodische Einnahmen'!$D30,0),"")</f>
        <v/>
      </c>
      <c r="N115" s="32" t="str">
        <f ca="1">IFERROR(IF(AND(MOD(MONTH(N$1)+12-MONTH('Periodische Einnahmen'!$I30),'Periodische Einnahmen'!$H30)=0,N$1&gt;='Periodische Einnahmen'!$I30,N$1&lt;='Periodische Einnahmen'!$F30),'Periodische Einnahmen'!$D30,0),"")</f>
        <v/>
      </c>
      <c r="O115" s="32" t="str">
        <f ca="1">IFERROR(IF(AND(MOD(MONTH(O$1)+12-MONTH('Periodische Einnahmen'!$I30),'Periodische Einnahmen'!$H30)=0,O$1&gt;='Periodische Einnahmen'!$I30,O$1&lt;='Periodische Einnahmen'!$F30),'Periodische Einnahmen'!$D30,0),"")</f>
        <v/>
      </c>
      <c r="P115" s="32" t="str">
        <f ca="1">IFERROR(IF(AND(MOD(MONTH(P$1)+12-MONTH('Periodische Einnahmen'!$I30),'Periodische Einnahmen'!$H30)=0,P$1&gt;='Periodische Einnahmen'!$I30,P$1&lt;='Periodische Einnahmen'!$F30),'Periodische Einnahmen'!$D30,0),"")</f>
        <v/>
      </c>
      <c r="Q115" s="32" t="str">
        <f ca="1">IFERROR(IF(AND(MOD(MONTH(Q$1)+12-MONTH('Periodische Einnahmen'!$I30),'Periodische Einnahmen'!$H30)=0,Q$1&gt;='Periodische Einnahmen'!$I30,Q$1&lt;='Periodische Einnahmen'!$F30),'Periodische Einnahmen'!$D30,0),"")</f>
        <v/>
      </c>
      <c r="R115" s="32" t="str">
        <f ca="1">IFERROR(IF(AND(MOD(MONTH(R$1)+12-MONTH('Periodische Einnahmen'!$I30),'Periodische Einnahmen'!$H30)=0,R$1&gt;='Periodische Einnahmen'!$I30,R$1&lt;='Periodische Einnahmen'!$F30),'Periodische Einnahmen'!$D30,0),"")</f>
        <v/>
      </c>
      <c r="S115" s="32" t="str">
        <f ca="1">IFERROR(IF(AND(MOD(MONTH(S$1)+12-MONTH('Periodische Einnahmen'!$I30),'Periodische Einnahmen'!$H30)=0,S$1&gt;='Periodische Einnahmen'!$I30,S$1&lt;='Periodische Einnahmen'!$F30),'Periodische Einnahmen'!$D30,0),"")</f>
        <v/>
      </c>
      <c r="T115" s="32" t="str">
        <f ca="1">IFERROR(IF(AND(MOD(MONTH(T$1)+12-MONTH('Periodische Einnahmen'!$I30),'Periodische Einnahmen'!$H30)=0,T$1&gt;='Periodische Einnahmen'!$I30,T$1&lt;='Periodische Einnahmen'!$F30),'Periodische Einnahmen'!$D30,0),"")</f>
        <v/>
      </c>
      <c r="U115" s="32" t="str">
        <f ca="1">IFERROR(IF(AND(MOD(MONTH(U$1)+12-MONTH('Periodische Einnahmen'!$I30),'Periodische Einnahmen'!$H30)=0,U$1&gt;='Periodische Einnahmen'!$I30,U$1&lt;='Periodische Einnahmen'!$F30),'Periodische Einnahmen'!$D30,0),"")</f>
        <v/>
      </c>
      <c r="V115" s="32" t="str">
        <f ca="1">IFERROR(IF(AND(MOD(MONTH(V$1)+12-MONTH('Periodische Einnahmen'!$I30),'Periodische Einnahmen'!$H30)=0,V$1&gt;='Periodische Einnahmen'!$I30,V$1&lt;='Periodische Einnahmen'!$F30),'Periodische Einnahmen'!$D30,0),"")</f>
        <v/>
      </c>
      <c r="W115" s="32" t="str">
        <f ca="1">IFERROR(IF(AND(MOD(MONTH(W$1)+12-MONTH('Periodische Einnahmen'!$I30),'Periodische Einnahmen'!$H30)=0,W$1&gt;='Periodische Einnahmen'!$I30,W$1&lt;='Periodische Einnahmen'!$F30),'Periodische Einnahmen'!$D30,0),"")</f>
        <v/>
      </c>
      <c r="X115" s="32" t="str">
        <f ca="1">IFERROR(IF(AND(MOD(MONTH(X$1)+12-MONTH('Periodische Einnahmen'!$I30),'Periodische Einnahmen'!$H30)=0,X$1&gt;='Periodische Einnahmen'!$I30,X$1&lt;='Periodische Einnahmen'!$F30),'Periodische Einnahmen'!$D30,0),"")</f>
        <v/>
      </c>
      <c r="Y115" s="32" t="str">
        <f ca="1">IFERROR(IF(AND(MOD(MONTH(Y$1)+12-MONTH('Periodische Einnahmen'!$I30),'Periodische Einnahmen'!$H30)=0,Y$1&gt;='Periodische Einnahmen'!$I30,Y$1&lt;='Periodische Einnahmen'!$F30),'Periodische Einnahmen'!$D30,0),"")</f>
        <v/>
      </c>
      <c r="Z115" s="27">
        <f t="shared" ca="1" si="21"/>
        <v>0</v>
      </c>
      <c r="AA115" s="28">
        <f t="shared" ca="1" si="22"/>
        <v>0</v>
      </c>
    </row>
    <row r="116" spans="1:27">
      <c r="A116" s="31" t="str">
        <f>IF('Periodische Einnahmen'!A31&lt;&gt;"",'Periodische Einnahmen'!A31&amp;" ("&amp;'Periodische Einnahmen'!C31&amp;" "&amp;TEXT('Periodische Einnahmen'!D31,"0.00")&amp;" ab "&amp;TEXT('Periodische Einnahmen'!E31,"MMM/JJJJ")&amp;")","")</f>
        <v/>
      </c>
      <c r="B116" s="32" t="str">
        <f ca="1">IFERROR(IF(AND(MOD(MONTH(B$1)+12-MONTH('Periodische Einnahmen'!$I31),'Periodische Einnahmen'!$H31)=0,B$1&gt;='Periodische Einnahmen'!$I31,B$1&lt;='Periodische Einnahmen'!$F31),'Periodische Einnahmen'!$D31,0),"")</f>
        <v/>
      </c>
      <c r="C116" s="32" t="str">
        <f ca="1">IFERROR(IF(AND(MOD(MONTH(C$1)+12-MONTH('Periodische Einnahmen'!$I31),'Periodische Einnahmen'!$H31)=0,C$1&gt;='Periodische Einnahmen'!$I31,C$1&lt;='Periodische Einnahmen'!$F31),'Periodische Einnahmen'!$D31,0),"")</f>
        <v/>
      </c>
      <c r="D116" s="32" t="str">
        <f ca="1">IFERROR(IF(AND(MOD(MONTH(D$1)+12-MONTH('Periodische Einnahmen'!$I31),'Periodische Einnahmen'!$H31)=0,D$1&gt;='Periodische Einnahmen'!$I31,D$1&lt;='Periodische Einnahmen'!$F31),'Periodische Einnahmen'!$D31,0),"")</f>
        <v/>
      </c>
      <c r="E116" s="32" t="str">
        <f ca="1">IFERROR(IF(AND(MOD(MONTH(E$1)+12-MONTH('Periodische Einnahmen'!$I31),'Periodische Einnahmen'!$H31)=0,E$1&gt;='Periodische Einnahmen'!$I31,E$1&lt;='Periodische Einnahmen'!$F31),'Periodische Einnahmen'!$D31,0),"")</f>
        <v/>
      </c>
      <c r="F116" s="32" t="str">
        <f ca="1">IFERROR(IF(AND(MOD(MONTH(F$1)+12-MONTH('Periodische Einnahmen'!$I31),'Periodische Einnahmen'!$H31)=0,F$1&gt;='Periodische Einnahmen'!$I31,F$1&lt;='Periodische Einnahmen'!$F31),'Periodische Einnahmen'!$D31,0),"")</f>
        <v/>
      </c>
      <c r="G116" s="32" t="str">
        <f ca="1">IFERROR(IF(AND(MOD(MONTH(G$1)+12-MONTH('Periodische Einnahmen'!$I31),'Periodische Einnahmen'!$H31)=0,G$1&gt;='Periodische Einnahmen'!$I31,G$1&lt;='Periodische Einnahmen'!$F31),'Periodische Einnahmen'!$D31,0),"")</f>
        <v/>
      </c>
      <c r="H116" s="32" t="str">
        <f ca="1">IFERROR(IF(AND(MOD(MONTH(H$1)+12-MONTH('Periodische Einnahmen'!$I31),'Periodische Einnahmen'!$H31)=0,H$1&gt;='Periodische Einnahmen'!$I31,H$1&lt;='Periodische Einnahmen'!$F31),'Periodische Einnahmen'!$D31,0),"")</f>
        <v/>
      </c>
      <c r="I116" s="32" t="str">
        <f ca="1">IFERROR(IF(AND(MOD(MONTH(I$1)+12-MONTH('Periodische Einnahmen'!$I31),'Periodische Einnahmen'!$H31)=0,I$1&gt;='Periodische Einnahmen'!$I31,I$1&lt;='Periodische Einnahmen'!$F31),'Periodische Einnahmen'!$D31,0),"")</f>
        <v/>
      </c>
      <c r="J116" s="32" t="str">
        <f ca="1">IFERROR(IF(AND(MOD(MONTH(J$1)+12-MONTH('Periodische Einnahmen'!$I31),'Periodische Einnahmen'!$H31)=0,J$1&gt;='Periodische Einnahmen'!$I31,J$1&lt;='Periodische Einnahmen'!$F31),'Periodische Einnahmen'!$D31,0),"")</f>
        <v/>
      </c>
      <c r="K116" s="32" t="str">
        <f ca="1">IFERROR(IF(AND(MOD(MONTH(K$1)+12-MONTH('Periodische Einnahmen'!$I31),'Periodische Einnahmen'!$H31)=0,K$1&gt;='Periodische Einnahmen'!$I31,K$1&lt;='Periodische Einnahmen'!$F31),'Periodische Einnahmen'!$D31,0),"")</f>
        <v/>
      </c>
      <c r="L116" s="32" t="str">
        <f ca="1">IFERROR(IF(AND(MOD(MONTH(L$1)+12-MONTH('Periodische Einnahmen'!$I31),'Periodische Einnahmen'!$H31)=0,L$1&gt;='Periodische Einnahmen'!$I31,L$1&lt;='Periodische Einnahmen'!$F31),'Periodische Einnahmen'!$D31,0),"")</f>
        <v/>
      </c>
      <c r="M116" s="32" t="str">
        <f ca="1">IFERROR(IF(AND(MOD(MONTH(M$1)+12-MONTH('Periodische Einnahmen'!$I31),'Periodische Einnahmen'!$H31)=0,M$1&gt;='Periodische Einnahmen'!$I31,M$1&lt;='Periodische Einnahmen'!$F31),'Periodische Einnahmen'!$D31,0),"")</f>
        <v/>
      </c>
      <c r="N116" s="32" t="str">
        <f ca="1">IFERROR(IF(AND(MOD(MONTH(N$1)+12-MONTH('Periodische Einnahmen'!$I31),'Periodische Einnahmen'!$H31)=0,N$1&gt;='Periodische Einnahmen'!$I31,N$1&lt;='Periodische Einnahmen'!$F31),'Periodische Einnahmen'!$D31,0),"")</f>
        <v/>
      </c>
      <c r="O116" s="32" t="str">
        <f ca="1">IFERROR(IF(AND(MOD(MONTH(O$1)+12-MONTH('Periodische Einnahmen'!$I31),'Periodische Einnahmen'!$H31)=0,O$1&gt;='Periodische Einnahmen'!$I31,O$1&lt;='Periodische Einnahmen'!$F31),'Periodische Einnahmen'!$D31,0),"")</f>
        <v/>
      </c>
      <c r="P116" s="32" t="str">
        <f ca="1">IFERROR(IF(AND(MOD(MONTH(P$1)+12-MONTH('Periodische Einnahmen'!$I31),'Periodische Einnahmen'!$H31)=0,P$1&gt;='Periodische Einnahmen'!$I31,P$1&lt;='Periodische Einnahmen'!$F31),'Periodische Einnahmen'!$D31,0),"")</f>
        <v/>
      </c>
      <c r="Q116" s="32" t="str">
        <f ca="1">IFERROR(IF(AND(MOD(MONTH(Q$1)+12-MONTH('Periodische Einnahmen'!$I31),'Periodische Einnahmen'!$H31)=0,Q$1&gt;='Periodische Einnahmen'!$I31,Q$1&lt;='Periodische Einnahmen'!$F31),'Periodische Einnahmen'!$D31,0),"")</f>
        <v/>
      </c>
      <c r="R116" s="32" t="str">
        <f ca="1">IFERROR(IF(AND(MOD(MONTH(R$1)+12-MONTH('Periodische Einnahmen'!$I31),'Periodische Einnahmen'!$H31)=0,R$1&gt;='Periodische Einnahmen'!$I31,R$1&lt;='Periodische Einnahmen'!$F31),'Periodische Einnahmen'!$D31,0),"")</f>
        <v/>
      </c>
      <c r="S116" s="32" t="str">
        <f ca="1">IFERROR(IF(AND(MOD(MONTH(S$1)+12-MONTH('Periodische Einnahmen'!$I31),'Periodische Einnahmen'!$H31)=0,S$1&gt;='Periodische Einnahmen'!$I31,S$1&lt;='Periodische Einnahmen'!$F31),'Periodische Einnahmen'!$D31,0),"")</f>
        <v/>
      </c>
      <c r="T116" s="32" t="str">
        <f ca="1">IFERROR(IF(AND(MOD(MONTH(T$1)+12-MONTH('Periodische Einnahmen'!$I31),'Periodische Einnahmen'!$H31)=0,T$1&gt;='Periodische Einnahmen'!$I31,T$1&lt;='Periodische Einnahmen'!$F31),'Periodische Einnahmen'!$D31,0),"")</f>
        <v/>
      </c>
      <c r="U116" s="32" t="str">
        <f ca="1">IFERROR(IF(AND(MOD(MONTH(U$1)+12-MONTH('Periodische Einnahmen'!$I31),'Periodische Einnahmen'!$H31)=0,U$1&gt;='Periodische Einnahmen'!$I31,U$1&lt;='Periodische Einnahmen'!$F31),'Periodische Einnahmen'!$D31,0),"")</f>
        <v/>
      </c>
      <c r="V116" s="32" t="str">
        <f ca="1">IFERROR(IF(AND(MOD(MONTH(V$1)+12-MONTH('Periodische Einnahmen'!$I31),'Periodische Einnahmen'!$H31)=0,V$1&gt;='Periodische Einnahmen'!$I31,V$1&lt;='Periodische Einnahmen'!$F31),'Periodische Einnahmen'!$D31,0),"")</f>
        <v/>
      </c>
      <c r="W116" s="32" t="str">
        <f ca="1">IFERROR(IF(AND(MOD(MONTH(W$1)+12-MONTH('Periodische Einnahmen'!$I31),'Periodische Einnahmen'!$H31)=0,W$1&gt;='Periodische Einnahmen'!$I31,W$1&lt;='Periodische Einnahmen'!$F31),'Periodische Einnahmen'!$D31,0),"")</f>
        <v/>
      </c>
      <c r="X116" s="32" t="str">
        <f ca="1">IFERROR(IF(AND(MOD(MONTH(X$1)+12-MONTH('Periodische Einnahmen'!$I31),'Periodische Einnahmen'!$H31)=0,X$1&gt;='Periodische Einnahmen'!$I31,X$1&lt;='Periodische Einnahmen'!$F31),'Periodische Einnahmen'!$D31,0),"")</f>
        <v/>
      </c>
      <c r="Y116" s="32" t="str">
        <f ca="1">IFERROR(IF(AND(MOD(MONTH(Y$1)+12-MONTH('Periodische Einnahmen'!$I31),'Periodische Einnahmen'!$H31)=0,Y$1&gt;='Periodische Einnahmen'!$I31,Y$1&lt;='Periodische Einnahmen'!$F31),'Periodische Einnahmen'!$D31,0),"")</f>
        <v/>
      </c>
      <c r="Z116" s="27">
        <f t="shared" ca="1" si="21"/>
        <v>0</v>
      </c>
      <c r="AA116" s="28">
        <f t="shared" ca="1" si="22"/>
        <v>0</v>
      </c>
    </row>
    <row r="117" spans="1:27">
      <c r="A117" s="31" t="str">
        <f>IF('Periodische Einnahmen'!A32&lt;&gt;"",'Periodische Einnahmen'!A32&amp;" ("&amp;'Periodische Einnahmen'!C32&amp;" "&amp;TEXT('Periodische Einnahmen'!D32,"0.00")&amp;" ab "&amp;TEXT('Periodische Einnahmen'!E32,"MMM/JJJJ")&amp;")","")</f>
        <v/>
      </c>
      <c r="B117" s="32" t="str">
        <f ca="1">IFERROR(IF(AND(MOD(MONTH(B$1)+12-MONTH('Periodische Einnahmen'!$I32),'Periodische Einnahmen'!$H32)=0,B$1&gt;='Periodische Einnahmen'!$I32,B$1&lt;='Periodische Einnahmen'!$F32),'Periodische Einnahmen'!$D32,0),"")</f>
        <v/>
      </c>
      <c r="C117" s="32" t="str">
        <f ca="1">IFERROR(IF(AND(MOD(MONTH(C$1)+12-MONTH('Periodische Einnahmen'!$I32),'Periodische Einnahmen'!$H32)=0,C$1&gt;='Periodische Einnahmen'!$I32,C$1&lt;='Periodische Einnahmen'!$F32),'Periodische Einnahmen'!$D32,0),"")</f>
        <v/>
      </c>
      <c r="D117" s="32" t="str">
        <f ca="1">IFERROR(IF(AND(MOD(MONTH(D$1)+12-MONTH('Periodische Einnahmen'!$I32),'Periodische Einnahmen'!$H32)=0,D$1&gt;='Periodische Einnahmen'!$I32,D$1&lt;='Periodische Einnahmen'!$F32),'Periodische Einnahmen'!$D32,0),"")</f>
        <v/>
      </c>
      <c r="E117" s="32" t="str">
        <f ca="1">IFERROR(IF(AND(MOD(MONTH(E$1)+12-MONTH('Periodische Einnahmen'!$I32),'Periodische Einnahmen'!$H32)=0,E$1&gt;='Periodische Einnahmen'!$I32,E$1&lt;='Periodische Einnahmen'!$F32),'Periodische Einnahmen'!$D32,0),"")</f>
        <v/>
      </c>
      <c r="F117" s="32" t="str">
        <f ca="1">IFERROR(IF(AND(MOD(MONTH(F$1)+12-MONTH('Periodische Einnahmen'!$I32),'Periodische Einnahmen'!$H32)=0,F$1&gt;='Periodische Einnahmen'!$I32,F$1&lt;='Periodische Einnahmen'!$F32),'Periodische Einnahmen'!$D32,0),"")</f>
        <v/>
      </c>
      <c r="G117" s="32" t="str">
        <f ca="1">IFERROR(IF(AND(MOD(MONTH(G$1)+12-MONTH('Periodische Einnahmen'!$I32),'Periodische Einnahmen'!$H32)=0,G$1&gt;='Periodische Einnahmen'!$I32,G$1&lt;='Periodische Einnahmen'!$F32),'Periodische Einnahmen'!$D32,0),"")</f>
        <v/>
      </c>
      <c r="H117" s="32" t="str">
        <f ca="1">IFERROR(IF(AND(MOD(MONTH(H$1)+12-MONTH('Periodische Einnahmen'!$I32),'Periodische Einnahmen'!$H32)=0,H$1&gt;='Periodische Einnahmen'!$I32,H$1&lt;='Periodische Einnahmen'!$F32),'Periodische Einnahmen'!$D32,0),"")</f>
        <v/>
      </c>
      <c r="I117" s="32" t="str">
        <f ca="1">IFERROR(IF(AND(MOD(MONTH(I$1)+12-MONTH('Periodische Einnahmen'!$I32),'Periodische Einnahmen'!$H32)=0,I$1&gt;='Periodische Einnahmen'!$I32,I$1&lt;='Periodische Einnahmen'!$F32),'Periodische Einnahmen'!$D32,0),"")</f>
        <v/>
      </c>
      <c r="J117" s="32" t="str">
        <f ca="1">IFERROR(IF(AND(MOD(MONTH(J$1)+12-MONTH('Periodische Einnahmen'!$I32),'Periodische Einnahmen'!$H32)=0,J$1&gt;='Periodische Einnahmen'!$I32,J$1&lt;='Periodische Einnahmen'!$F32),'Periodische Einnahmen'!$D32,0),"")</f>
        <v/>
      </c>
      <c r="K117" s="32" t="str">
        <f ca="1">IFERROR(IF(AND(MOD(MONTH(K$1)+12-MONTH('Periodische Einnahmen'!$I32),'Periodische Einnahmen'!$H32)=0,K$1&gt;='Periodische Einnahmen'!$I32,K$1&lt;='Periodische Einnahmen'!$F32),'Periodische Einnahmen'!$D32,0),"")</f>
        <v/>
      </c>
      <c r="L117" s="32" t="str">
        <f ca="1">IFERROR(IF(AND(MOD(MONTH(L$1)+12-MONTH('Periodische Einnahmen'!$I32),'Periodische Einnahmen'!$H32)=0,L$1&gt;='Periodische Einnahmen'!$I32,L$1&lt;='Periodische Einnahmen'!$F32),'Periodische Einnahmen'!$D32,0),"")</f>
        <v/>
      </c>
      <c r="M117" s="32" t="str">
        <f ca="1">IFERROR(IF(AND(MOD(MONTH(M$1)+12-MONTH('Periodische Einnahmen'!$I32),'Periodische Einnahmen'!$H32)=0,M$1&gt;='Periodische Einnahmen'!$I32,M$1&lt;='Periodische Einnahmen'!$F32),'Periodische Einnahmen'!$D32,0),"")</f>
        <v/>
      </c>
      <c r="N117" s="32" t="str">
        <f ca="1">IFERROR(IF(AND(MOD(MONTH(N$1)+12-MONTH('Periodische Einnahmen'!$I32),'Periodische Einnahmen'!$H32)=0,N$1&gt;='Periodische Einnahmen'!$I32,N$1&lt;='Periodische Einnahmen'!$F32),'Periodische Einnahmen'!$D32,0),"")</f>
        <v/>
      </c>
      <c r="O117" s="32" t="str">
        <f ca="1">IFERROR(IF(AND(MOD(MONTH(O$1)+12-MONTH('Periodische Einnahmen'!$I32),'Periodische Einnahmen'!$H32)=0,O$1&gt;='Periodische Einnahmen'!$I32,O$1&lt;='Periodische Einnahmen'!$F32),'Periodische Einnahmen'!$D32,0),"")</f>
        <v/>
      </c>
      <c r="P117" s="32" t="str">
        <f ca="1">IFERROR(IF(AND(MOD(MONTH(P$1)+12-MONTH('Periodische Einnahmen'!$I32),'Periodische Einnahmen'!$H32)=0,P$1&gt;='Periodische Einnahmen'!$I32,P$1&lt;='Periodische Einnahmen'!$F32),'Periodische Einnahmen'!$D32,0),"")</f>
        <v/>
      </c>
      <c r="Q117" s="32" t="str">
        <f ca="1">IFERROR(IF(AND(MOD(MONTH(Q$1)+12-MONTH('Periodische Einnahmen'!$I32),'Periodische Einnahmen'!$H32)=0,Q$1&gt;='Periodische Einnahmen'!$I32,Q$1&lt;='Periodische Einnahmen'!$F32),'Periodische Einnahmen'!$D32,0),"")</f>
        <v/>
      </c>
      <c r="R117" s="32" t="str">
        <f ca="1">IFERROR(IF(AND(MOD(MONTH(R$1)+12-MONTH('Periodische Einnahmen'!$I32),'Periodische Einnahmen'!$H32)=0,R$1&gt;='Periodische Einnahmen'!$I32,R$1&lt;='Periodische Einnahmen'!$F32),'Periodische Einnahmen'!$D32,0),"")</f>
        <v/>
      </c>
      <c r="S117" s="32" t="str">
        <f ca="1">IFERROR(IF(AND(MOD(MONTH(S$1)+12-MONTH('Periodische Einnahmen'!$I32),'Periodische Einnahmen'!$H32)=0,S$1&gt;='Periodische Einnahmen'!$I32,S$1&lt;='Periodische Einnahmen'!$F32),'Periodische Einnahmen'!$D32,0),"")</f>
        <v/>
      </c>
      <c r="T117" s="32" t="str">
        <f ca="1">IFERROR(IF(AND(MOD(MONTH(T$1)+12-MONTH('Periodische Einnahmen'!$I32),'Periodische Einnahmen'!$H32)=0,T$1&gt;='Periodische Einnahmen'!$I32,T$1&lt;='Periodische Einnahmen'!$F32),'Periodische Einnahmen'!$D32,0),"")</f>
        <v/>
      </c>
      <c r="U117" s="32" t="str">
        <f ca="1">IFERROR(IF(AND(MOD(MONTH(U$1)+12-MONTH('Periodische Einnahmen'!$I32),'Periodische Einnahmen'!$H32)=0,U$1&gt;='Periodische Einnahmen'!$I32,U$1&lt;='Periodische Einnahmen'!$F32),'Periodische Einnahmen'!$D32,0),"")</f>
        <v/>
      </c>
      <c r="V117" s="32" t="str">
        <f ca="1">IFERROR(IF(AND(MOD(MONTH(V$1)+12-MONTH('Periodische Einnahmen'!$I32),'Periodische Einnahmen'!$H32)=0,V$1&gt;='Periodische Einnahmen'!$I32,V$1&lt;='Periodische Einnahmen'!$F32),'Periodische Einnahmen'!$D32,0),"")</f>
        <v/>
      </c>
      <c r="W117" s="32" t="str">
        <f ca="1">IFERROR(IF(AND(MOD(MONTH(W$1)+12-MONTH('Periodische Einnahmen'!$I32),'Periodische Einnahmen'!$H32)=0,W$1&gt;='Periodische Einnahmen'!$I32,W$1&lt;='Periodische Einnahmen'!$F32),'Periodische Einnahmen'!$D32,0),"")</f>
        <v/>
      </c>
      <c r="X117" s="32" t="str">
        <f ca="1">IFERROR(IF(AND(MOD(MONTH(X$1)+12-MONTH('Periodische Einnahmen'!$I32),'Periodische Einnahmen'!$H32)=0,X$1&gt;='Periodische Einnahmen'!$I32,X$1&lt;='Periodische Einnahmen'!$F32),'Periodische Einnahmen'!$D32,0),"")</f>
        <v/>
      </c>
      <c r="Y117" s="32" t="str">
        <f ca="1">IFERROR(IF(AND(MOD(MONTH(Y$1)+12-MONTH('Periodische Einnahmen'!$I32),'Periodische Einnahmen'!$H32)=0,Y$1&gt;='Periodische Einnahmen'!$I32,Y$1&lt;='Periodische Einnahmen'!$F32),'Periodische Einnahmen'!$D32,0),"")</f>
        <v/>
      </c>
      <c r="Z117" s="27">
        <f t="shared" ca="1" si="21"/>
        <v>0</v>
      </c>
      <c r="AA117" s="28">
        <f t="shared" ca="1" si="22"/>
        <v>0</v>
      </c>
    </row>
    <row r="118" spans="1:27">
      <c r="A118" s="31" t="str">
        <f>IF('Periodische Einnahmen'!A33&lt;&gt;"",'Periodische Einnahmen'!A33&amp;" ("&amp;'Periodische Einnahmen'!C33&amp;" "&amp;TEXT('Periodische Einnahmen'!D33,"0.00")&amp;" ab "&amp;TEXT('Periodische Einnahmen'!E33,"MMM/JJJJ")&amp;")","")</f>
        <v/>
      </c>
      <c r="B118" s="32" t="str">
        <f ca="1">IFERROR(IF(AND(MOD(MONTH(B$1)+12-MONTH('Periodische Einnahmen'!$I33),'Periodische Einnahmen'!$H33)=0,B$1&gt;='Periodische Einnahmen'!$I33,B$1&lt;='Periodische Einnahmen'!$F33),'Periodische Einnahmen'!$D33,0),"")</f>
        <v/>
      </c>
      <c r="C118" s="32" t="str">
        <f ca="1">IFERROR(IF(AND(MOD(MONTH(C$1)+12-MONTH('Periodische Einnahmen'!$I33),'Periodische Einnahmen'!$H33)=0,C$1&gt;='Periodische Einnahmen'!$I33,C$1&lt;='Periodische Einnahmen'!$F33),'Periodische Einnahmen'!$D33,0),"")</f>
        <v/>
      </c>
      <c r="D118" s="32" t="str">
        <f ca="1">IFERROR(IF(AND(MOD(MONTH(D$1)+12-MONTH('Periodische Einnahmen'!$I33),'Periodische Einnahmen'!$H33)=0,D$1&gt;='Periodische Einnahmen'!$I33,D$1&lt;='Periodische Einnahmen'!$F33),'Periodische Einnahmen'!$D33,0),"")</f>
        <v/>
      </c>
      <c r="E118" s="32" t="str">
        <f ca="1">IFERROR(IF(AND(MOD(MONTH(E$1)+12-MONTH('Periodische Einnahmen'!$I33),'Periodische Einnahmen'!$H33)=0,E$1&gt;='Periodische Einnahmen'!$I33,E$1&lt;='Periodische Einnahmen'!$F33),'Periodische Einnahmen'!$D33,0),"")</f>
        <v/>
      </c>
      <c r="F118" s="32" t="str">
        <f ca="1">IFERROR(IF(AND(MOD(MONTH(F$1)+12-MONTH('Periodische Einnahmen'!$I33),'Periodische Einnahmen'!$H33)=0,F$1&gt;='Periodische Einnahmen'!$I33,F$1&lt;='Periodische Einnahmen'!$F33),'Periodische Einnahmen'!$D33,0),"")</f>
        <v/>
      </c>
      <c r="G118" s="32" t="str">
        <f ca="1">IFERROR(IF(AND(MOD(MONTH(G$1)+12-MONTH('Periodische Einnahmen'!$I33),'Periodische Einnahmen'!$H33)=0,G$1&gt;='Periodische Einnahmen'!$I33,G$1&lt;='Periodische Einnahmen'!$F33),'Periodische Einnahmen'!$D33,0),"")</f>
        <v/>
      </c>
      <c r="H118" s="32" t="str">
        <f ca="1">IFERROR(IF(AND(MOD(MONTH(H$1)+12-MONTH('Periodische Einnahmen'!$I33),'Periodische Einnahmen'!$H33)=0,H$1&gt;='Periodische Einnahmen'!$I33,H$1&lt;='Periodische Einnahmen'!$F33),'Periodische Einnahmen'!$D33,0),"")</f>
        <v/>
      </c>
      <c r="I118" s="32" t="str">
        <f ca="1">IFERROR(IF(AND(MOD(MONTH(I$1)+12-MONTH('Periodische Einnahmen'!$I33),'Periodische Einnahmen'!$H33)=0,I$1&gt;='Periodische Einnahmen'!$I33,I$1&lt;='Periodische Einnahmen'!$F33),'Periodische Einnahmen'!$D33,0),"")</f>
        <v/>
      </c>
      <c r="J118" s="32" t="str">
        <f ca="1">IFERROR(IF(AND(MOD(MONTH(J$1)+12-MONTH('Periodische Einnahmen'!$I33),'Periodische Einnahmen'!$H33)=0,J$1&gt;='Periodische Einnahmen'!$I33,J$1&lt;='Periodische Einnahmen'!$F33),'Periodische Einnahmen'!$D33,0),"")</f>
        <v/>
      </c>
      <c r="K118" s="32" t="str">
        <f ca="1">IFERROR(IF(AND(MOD(MONTH(K$1)+12-MONTH('Periodische Einnahmen'!$I33),'Periodische Einnahmen'!$H33)=0,K$1&gt;='Periodische Einnahmen'!$I33,K$1&lt;='Periodische Einnahmen'!$F33),'Periodische Einnahmen'!$D33,0),"")</f>
        <v/>
      </c>
      <c r="L118" s="32" t="str">
        <f ca="1">IFERROR(IF(AND(MOD(MONTH(L$1)+12-MONTH('Periodische Einnahmen'!$I33),'Periodische Einnahmen'!$H33)=0,L$1&gt;='Periodische Einnahmen'!$I33,L$1&lt;='Periodische Einnahmen'!$F33),'Periodische Einnahmen'!$D33,0),"")</f>
        <v/>
      </c>
      <c r="M118" s="32" t="str">
        <f ca="1">IFERROR(IF(AND(MOD(MONTH(M$1)+12-MONTH('Periodische Einnahmen'!$I33),'Periodische Einnahmen'!$H33)=0,M$1&gt;='Periodische Einnahmen'!$I33,M$1&lt;='Periodische Einnahmen'!$F33),'Periodische Einnahmen'!$D33,0),"")</f>
        <v/>
      </c>
      <c r="N118" s="32" t="str">
        <f ca="1">IFERROR(IF(AND(MOD(MONTH(N$1)+12-MONTH('Periodische Einnahmen'!$I33),'Periodische Einnahmen'!$H33)=0,N$1&gt;='Periodische Einnahmen'!$I33,N$1&lt;='Periodische Einnahmen'!$F33),'Periodische Einnahmen'!$D33,0),"")</f>
        <v/>
      </c>
      <c r="O118" s="32" t="str">
        <f ca="1">IFERROR(IF(AND(MOD(MONTH(O$1)+12-MONTH('Periodische Einnahmen'!$I33),'Periodische Einnahmen'!$H33)=0,O$1&gt;='Periodische Einnahmen'!$I33,O$1&lt;='Periodische Einnahmen'!$F33),'Periodische Einnahmen'!$D33,0),"")</f>
        <v/>
      </c>
      <c r="P118" s="32" t="str">
        <f ca="1">IFERROR(IF(AND(MOD(MONTH(P$1)+12-MONTH('Periodische Einnahmen'!$I33),'Periodische Einnahmen'!$H33)=0,P$1&gt;='Periodische Einnahmen'!$I33,P$1&lt;='Periodische Einnahmen'!$F33),'Periodische Einnahmen'!$D33,0),"")</f>
        <v/>
      </c>
      <c r="Q118" s="32" t="str">
        <f ca="1">IFERROR(IF(AND(MOD(MONTH(Q$1)+12-MONTH('Periodische Einnahmen'!$I33),'Periodische Einnahmen'!$H33)=0,Q$1&gt;='Periodische Einnahmen'!$I33,Q$1&lt;='Periodische Einnahmen'!$F33),'Periodische Einnahmen'!$D33,0),"")</f>
        <v/>
      </c>
      <c r="R118" s="32" t="str">
        <f ca="1">IFERROR(IF(AND(MOD(MONTH(R$1)+12-MONTH('Periodische Einnahmen'!$I33),'Periodische Einnahmen'!$H33)=0,R$1&gt;='Periodische Einnahmen'!$I33,R$1&lt;='Periodische Einnahmen'!$F33),'Periodische Einnahmen'!$D33,0),"")</f>
        <v/>
      </c>
      <c r="S118" s="32" t="str">
        <f ca="1">IFERROR(IF(AND(MOD(MONTH(S$1)+12-MONTH('Periodische Einnahmen'!$I33),'Periodische Einnahmen'!$H33)=0,S$1&gt;='Periodische Einnahmen'!$I33,S$1&lt;='Periodische Einnahmen'!$F33),'Periodische Einnahmen'!$D33,0),"")</f>
        <v/>
      </c>
      <c r="T118" s="32" t="str">
        <f ca="1">IFERROR(IF(AND(MOD(MONTH(T$1)+12-MONTH('Periodische Einnahmen'!$I33),'Periodische Einnahmen'!$H33)=0,T$1&gt;='Periodische Einnahmen'!$I33,T$1&lt;='Periodische Einnahmen'!$F33),'Periodische Einnahmen'!$D33,0),"")</f>
        <v/>
      </c>
      <c r="U118" s="32" t="str">
        <f ca="1">IFERROR(IF(AND(MOD(MONTH(U$1)+12-MONTH('Periodische Einnahmen'!$I33),'Periodische Einnahmen'!$H33)=0,U$1&gt;='Periodische Einnahmen'!$I33,U$1&lt;='Periodische Einnahmen'!$F33),'Periodische Einnahmen'!$D33,0),"")</f>
        <v/>
      </c>
      <c r="V118" s="32" t="str">
        <f ca="1">IFERROR(IF(AND(MOD(MONTH(V$1)+12-MONTH('Periodische Einnahmen'!$I33),'Periodische Einnahmen'!$H33)=0,V$1&gt;='Periodische Einnahmen'!$I33,V$1&lt;='Periodische Einnahmen'!$F33),'Periodische Einnahmen'!$D33,0),"")</f>
        <v/>
      </c>
      <c r="W118" s="32" t="str">
        <f ca="1">IFERROR(IF(AND(MOD(MONTH(W$1)+12-MONTH('Periodische Einnahmen'!$I33),'Periodische Einnahmen'!$H33)=0,W$1&gt;='Periodische Einnahmen'!$I33,W$1&lt;='Periodische Einnahmen'!$F33),'Periodische Einnahmen'!$D33,0),"")</f>
        <v/>
      </c>
      <c r="X118" s="32" t="str">
        <f ca="1">IFERROR(IF(AND(MOD(MONTH(X$1)+12-MONTH('Periodische Einnahmen'!$I33),'Periodische Einnahmen'!$H33)=0,X$1&gt;='Periodische Einnahmen'!$I33,X$1&lt;='Periodische Einnahmen'!$F33),'Periodische Einnahmen'!$D33,0),"")</f>
        <v/>
      </c>
      <c r="Y118" s="32" t="str">
        <f ca="1">IFERROR(IF(AND(MOD(MONTH(Y$1)+12-MONTH('Periodische Einnahmen'!$I33),'Periodische Einnahmen'!$H33)=0,Y$1&gt;='Periodische Einnahmen'!$I33,Y$1&lt;='Periodische Einnahmen'!$F33),'Periodische Einnahmen'!$D33,0),"")</f>
        <v/>
      </c>
      <c r="Z118" s="27">
        <f t="shared" ca="1" si="21"/>
        <v>0</v>
      </c>
      <c r="AA118" s="28">
        <f t="shared" ca="1" si="22"/>
        <v>0</v>
      </c>
    </row>
    <row r="119" spans="1:27">
      <c r="A119" s="31" t="str">
        <f>IF('Periodische Einnahmen'!A34&lt;&gt;"",'Periodische Einnahmen'!A34&amp;" ("&amp;'Periodische Einnahmen'!C34&amp;" "&amp;TEXT('Periodische Einnahmen'!D34,"0.00")&amp;" ab "&amp;TEXT('Periodische Einnahmen'!E34,"MMM/JJJJ")&amp;")","")</f>
        <v/>
      </c>
      <c r="B119" s="32" t="str">
        <f ca="1">IFERROR(IF(AND(MOD(MONTH(B$1)+12-MONTH('Periodische Einnahmen'!$I34),'Periodische Einnahmen'!$H34)=0,B$1&gt;='Periodische Einnahmen'!$I34,B$1&lt;='Periodische Einnahmen'!$F34),'Periodische Einnahmen'!$D34,0),"")</f>
        <v/>
      </c>
      <c r="C119" s="32" t="str">
        <f ca="1">IFERROR(IF(AND(MOD(MONTH(C$1)+12-MONTH('Periodische Einnahmen'!$I34),'Periodische Einnahmen'!$H34)=0,C$1&gt;='Periodische Einnahmen'!$I34,C$1&lt;='Periodische Einnahmen'!$F34),'Periodische Einnahmen'!$D34,0),"")</f>
        <v/>
      </c>
      <c r="D119" s="32" t="str">
        <f ca="1">IFERROR(IF(AND(MOD(MONTH(D$1)+12-MONTH('Periodische Einnahmen'!$I34),'Periodische Einnahmen'!$H34)=0,D$1&gt;='Periodische Einnahmen'!$I34,D$1&lt;='Periodische Einnahmen'!$F34),'Periodische Einnahmen'!$D34,0),"")</f>
        <v/>
      </c>
      <c r="E119" s="32" t="str">
        <f ca="1">IFERROR(IF(AND(MOD(MONTH(E$1)+12-MONTH('Periodische Einnahmen'!$I34),'Periodische Einnahmen'!$H34)=0,E$1&gt;='Periodische Einnahmen'!$I34,E$1&lt;='Periodische Einnahmen'!$F34),'Periodische Einnahmen'!$D34,0),"")</f>
        <v/>
      </c>
      <c r="F119" s="32" t="str">
        <f ca="1">IFERROR(IF(AND(MOD(MONTH(F$1)+12-MONTH('Periodische Einnahmen'!$I34),'Periodische Einnahmen'!$H34)=0,F$1&gt;='Periodische Einnahmen'!$I34,F$1&lt;='Periodische Einnahmen'!$F34),'Periodische Einnahmen'!$D34,0),"")</f>
        <v/>
      </c>
      <c r="G119" s="32" t="str">
        <f ca="1">IFERROR(IF(AND(MOD(MONTH(G$1)+12-MONTH('Periodische Einnahmen'!$I34),'Periodische Einnahmen'!$H34)=0,G$1&gt;='Periodische Einnahmen'!$I34,G$1&lt;='Periodische Einnahmen'!$F34),'Periodische Einnahmen'!$D34,0),"")</f>
        <v/>
      </c>
      <c r="H119" s="32" t="str">
        <f ca="1">IFERROR(IF(AND(MOD(MONTH(H$1)+12-MONTH('Periodische Einnahmen'!$I34),'Periodische Einnahmen'!$H34)=0,H$1&gt;='Periodische Einnahmen'!$I34,H$1&lt;='Periodische Einnahmen'!$F34),'Periodische Einnahmen'!$D34,0),"")</f>
        <v/>
      </c>
      <c r="I119" s="32" t="str">
        <f ca="1">IFERROR(IF(AND(MOD(MONTH(I$1)+12-MONTH('Periodische Einnahmen'!$I34),'Periodische Einnahmen'!$H34)=0,I$1&gt;='Periodische Einnahmen'!$I34,I$1&lt;='Periodische Einnahmen'!$F34),'Periodische Einnahmen'!$D34,0),"")</f>
        <v/>
      </c>
      <c r="J119" s="32" t="str">
        <f ca="1">IFERROR(IF(AND(MOD(MONTH(J$1)+12-MONTH('Periodische Einnahmen'!$I34),'Periodische Einnahmen'!$H34)=0,J$1&gt;='Periodische Einnahmen'!$I34,J$1&lt;='Periodische Einnahmen'!$F34),'Periodische Einnahmen'!$D34,0),"")</f>
        <v/>
      </c>
      <c r="K119" s="32" t="str">
        <f ca="1">IFERROR(IF(AND(MOD(MONTH(K$1)+12-MONTH('Periodische Einnahmen'!$I34),'Periodische Einnahmen'!$H34)=0,K$1&gt;='Periodische Einnahmen'!$I34,K$1&lt;='Periodische Einnahmen'!$F34),'Periodische Einnahmen'!$D34,0),"")</f>
        <v/>
      </c>
      <c r="L119" s="32" t="str">
        <f ca="1">IFERROR(IF(AND(MOD(MONTH(L$1)+12-MONTH('Periodische Einnahmen'!$I34),'Periodische Einnahmen'!$H34)=0,L$1&gt;='Periodische Einnahmen'!$I34,L$1&lt;='Periodische Einnahmen'!$F34),'Periodische Einnahmen'!$D34,0),"")</f>
        <v/>
      </c>
      <c r="M119" s="32" t="str">
        <f ca="1">IFERROR(IF(AND(MOD(MONTH(M$1)+12-MONTH('Periodische Einnahmen'!$I34),'Periodische Einnahmen'!$H34)=0,M$1&gt;='Periodische Einnahmen'!$I34,M$1&lt;='Periodische Einnahmen'!$F34),'Periodische Einnahmen'!$D34,0),"")</f>
        <v/>
      </c>
      <c r="N119" s="32" t="str">
        <f ca="1">IFERROR(IF(AND(MOD(MONTH(N$1)+12-MONTH('Periodische Einnahmen'!$I34),'Periodische Einnahmen'!$H34)=0,N$1&gt;='Periodische Einnahmen'!$I34,N$1&lt;='Periodische Einnahmen'!$F34),'Periodische Einnahmen'!$D34,0),"")</f>
        <v/>
      </c>
      <c r="O119" s="32" t="str">
        <f ca="1">IFERROR(IF(AND(MOD(MONTH(O$1)+12-MONTH('Periodische Einnahmen'!$I34),'Periodische Einnahmen'!$H34)=0,O$1&gt;='Periodische Einnahmen'!$I34,O$1&lt;='Periodische Einnahmen'!$F34),'Periodische Einnahmen'!$D34,0),"")</f>
        <v/>
      </c>
      <c r="P119" s="32" t="str">
        <f ca="1">IFERROR(IF(AND(MOD(MONTH(P$1)+12-MONTH('Periodische Einnahmen'!$I34),'Periodische Einnahmen'!$H34)=0,P$1&gt;='Periodische Einnahmen'!$I34,P$1&lt;='Periodische Einnahmen'!$F34),'Periodische Einnahmen'!$D34,0),"")</f>
        <v/>
      </c>
      <c r="Q119" s="32" t="str">
        <f ca="1">IFERROR(IF(AND(MOD(MONTH(Q$1)+12-MONTH('Periodische Einnahmen'!$I34),'Periodische Einnahmen'!$H34)=0,Q$1&gt;='Periodische Einnahmen'!$I34,Q$1&lt;='Periodische Einnahmen'!$F34),'Periodische Einnahmen'!$D34,0),"")</f>
        <v/>
      </c>
      <c r="R119" s="32" t="str">
        <f ca="1">IFERROR(IF(AND(MOD(MONTH(R$1)+12-MONTH('Periodische Einnahmen'!$I34),'Periodische Einnahmen'!$H34)=0,R$1&gt;='Periodische Einnahmen'!$I34,R$1&lt;='Periodische Einnahmen'!$F34),'Periodische Einnahmen'!$D34,0),"")</f>
        <v/>
      </c>
      <c r="S119" s="32" t="str">
        <f ca="1">IFERROR(IF(AND(MOD(MONTH(S$1)+12-MONTH('Periodische Einnahmen'!$I34),'Periodische Einnahmen'!$H34)=0,S$1&gt;='Periodische Einnahmen'!$I34,S$1&lt;='Periodische Einnahmen'!$F34),'Periodische Einnahmen'!$D34,0),"")</f>
        <v/>
      </c>
      <c r="T119" s="32" t="str">
        <f ca="1">IFERROR(IF(AND(MOD(MONTH(T$1)+12-MONTH('Periodische Einnahmen'!$I34),'Periodische Einnahmen'!$H34)=0,T$1&gt;='Periodische Einnahmen'!$I34,T$1&lt;='Periodische Einnahmen'!$F34),'Periodische Einnahmen'!$D34,0),"")</f>
        <v/>
      </c>
      <c r="U119" s="32" t="str">
        <f ca="1">IFERROR(IF(AND(MOD(MONTH(U$1)+12-MONTH('Periodische Einnahmen'!$I34),'Periodische Einnahmen'!$H34)=0,U$1&gt;='Periodische Einnahmen'!$I34,U$1&lt;='Periodische Einnahmen'!$F34),'Periodische Einnahmen'!$D34,0),"")</f>
        <v/>
      </c>
      <c r="V119" s="32" t="str">
        <f ca="1">IFERROR(IF(AND(MOD(MONTH(V$1)+12-MONTH('Periodische Einnahmen'!$I34),'Periodische Einnahmen'!$H34)=0,V$1&gt;='Periodische Einnahmen'!$I34,V$1&lt;='Periodische Einnahmen'!$F34),'Periodische Einnahmen'!$D34,0),"")</f>
        <v/>
      </c>
      <c r="W119" s="32" t="str">
        <f ca="1">IFERROR(IF(AND(MOD(MONTH(W$1)+12-MONTH('Periodische Einnahmen'!$I34),'Periodische Einnahmen'!$H34)=0,W$1&gt;='Periodische Einnahmen'!$I34,W$1&lt;='Periodische Einnahmen'!$F34),'Periodische Einnahmen'!$D34,0),"")</f>
        <v/>
      </c>
      <c r="X119" s="32" t="str">
        <f ca="1">IFERROR(IF(AND(MOD(MONTH(X$1)+12-MONTH('Periodische Einnahmen'!$I34),'Periodische Einnahmen'!$H34)=0,X$1&gt;='Periodische Einnahmen'!$I34,X$1&lt;='Periodische Einnahmen'!$F34),'Periodische Einnahmen'!$D34,0),"")</f>
        <v/>
      </c>
      <c r="Y119" s="32" t="str">
        <f ca="1">IFERROR(IF(AND(MOD(MONTH(Y$1)+12-MONTH('Periodische Einnahmen'!$I34),'Periodische Einnahmen'!$H34)=0,Y$1&gt;='Periodische Einnahmen'!$I34,Y$1&lt;='Periodische Einnahmen'!$F34),'Periodische Einnahmen'!$D34,0),"")</f>
        <v/>
      </c>
      <c r="Z119" s="27">
        <f t="shared" ca="1" si="21"/>
        <v>0</v>
      </c>
      <c r="AA119" s="28">
        <f t="shared" ca="1" si="22"/>
        <v>0</v>
      </c>
    </row>
    <row r="120" spans="1:27">
      <c r="A120" s="31" t="str">
        <f>IF('Periodische Einnahmen'!A35&lt;&gt;"",'Periodische Einnahmen'!A35&amp;" ("&amp;'Periodische Einnahmen'!C35&amp;" "&amp;TEXT('Periodische Einnahmen'!D35,"0.00")&amp;" ab "&amp;TEXT('Periodische Einnahmen'!E35,"MMM/JJJJ")&amp;")","")</f>
        <v/>
      </c>
      <c r="B120" s="32" t="str">
        <f ca="1">IFERROR(IF(AND(MOD(MONTH(B$1)+12-MONTH('Periodische Einnahmen'!$I35),'Periodische Einnahmen'!$H35)=0,B$1&gt;='Periodische Einnahmen'!$I35,B$1&lt;='Periodische Einnahmen'!$F35),'Periodische Einnahmen'!$D35,0),"")</f>
        <v/>
      </c>
      <c r="C120" s="32" t="str">
        <f ca="1">IFERROR(IF(AND(MOD(MONTH(C$1)+12-MONTH('Periodische Einnahmen'!$I35),'Periodische Einnahmen'!$H35)=0,C$1&gt;='Periodische Einnahmen'!$I35,C$1&lt;='Periodische Einnahmen'!$F35),'Periodische Einnahmen'!$D35,0),"")</f>
        <v/>
      </c>
      <c r="D120" s="32" t="str">
        <f ca="1">IFERROR(IF(AND(MOD(MONTH(D$1)+12-MONTH('Periodische Einnahmen'!$I35),'Periodische Einnahmen'!$H35)=0,D$1&gt;='Periodische Einnahmen'!$I35,D$1&lt;='Periodische Einnahmen'!$F35),'Periodische Einnahmen'!$D35,0),"")</f>
        <v/>
      </c>
      <c r="E120" s="32" t="str">
        <f ca="1">IFERROR(IF(AND(MOD(MONTH(E$1)+12-MONTH('Periodische Einnahmen'!$I35),'Periodische Einnahmen'!$H35)=0,E$1&gt;='Periodische Einnahmen'!$I35,E$1&lt;='Periodische Einnahmen'!$F35),'Periodische Einnahmen'!$D35,0),"")</f>
        <v/>
      </c>
      <c r="F120" s="32" t="str">
        <f ca="1">IFERROR(IF(AND(MOD(MONTH(F$1)+12-MONTH('Periodische Einnahmen'!$I35),'Periodische Einnahmen'!$H35)=0,F$1&gt;='Periodische Einnahmen'!$I35,F$1&lt;='Periodische Einnahmen'!$F35),'Periodische Einnahmen'!$D35,0),"")</f>
        <v/>
      </c>
      <c r="G120" s="32" t="str">
        <f ca="1">IFERROR(IF(AND(MOD(MONTH(G$1)+12-MONTH('Periodische Einnahmen'!$I35),'Periodische Einnahmen'!$H35)=0,G$1&gt;='Periodische Einnahmen'!$I35,G$1&lt;='Periodische Einnahmen'!$F35),'Periodische Einnahmen'!$D35,0),"")</f>
        <v/>
      </c>
      <c r="H120" s="32" t="str">
        <f ca="1">IFERROR(IF(AND(MOD(MONTH(H$1)+12-MONTH('Periodische Einnahmen'!$I35),'Periodische Einnahmen'!$H35)=0,H$1&gt;='Periodische Einnahmen'!$I35,H$1&lt;='Periodische Einnahmen'!$F35),'Periodische Einnahmen'!$D35,0),"")</f>
        <v/>
      </c>
      <c r="I120" s="32" t="str">
        <f ca="1">IFERROR(IF(AND(MOD(MONTH(I$1)+12-MONTH('Periodische Einnahmen'!$I35),'Periodische Einnahmen'!$H35)=0,I$1&gt;='Periodische Einnahmen'!$I35,I$1&lt;='Periodische Einnahmen'!$F35),'Periodische Einnahmen'!$D35,0),"")</f>
        <v/>
      </c>
      <c r="J120" s="32" t="str">
        <f ca="1">IFERROR(IF(AND(MOD(MONTH(J$1)+12-MONTH('Periodische Einnahmen'!$I35),'Periodische Einnahmen'!$H35)=0,J$1&gt;='Periodische Einnahmen'!$I35,J$1&lt;='Periodische Einnahmen'!$F35),'Periodische Einnahmen'!$D35,0),"")</f>
        <v/>
      </c>
      <c r="K120" s="32" t="str">
        <f ca="1">IFERROR(IF(AND(MOD(MONTH(K$1)+12-MONTH('Periodische Einnahmen'!$I35),'Periodische Einnahmen'!$H35)=0,K$1&gt;='Periodische Einnahmen'!$I35,K$1&lt;='Periodische Einnahmen'!$F35),'Periodische Einnahmen'!$D35,0),"")</f>
        <v/>
      </c>
      <c r="L120" s="32" t="str">
        <f ca="1">IFERROR(IF(AND(MOD(MONTH(L$1)+12-MONTH('Periodische Einnahmen'!$I35),'Periodische Einnahmen'!$H35)=0,L$1&gt;='Periodische Einnahmen'!$I35,L$1&lt;='Periodische Einnahmen'!$F35),'Periodische Einnahmen'!$D35,0),"")</f>
        <v/>
      </c>
      <c r="M120" s="32" t="str">
        <f ca="1">IFERROR(IF(AND(MOD(MONTH(M$1)+12-MONTH('Periodische Einnahmen'!$I35),'Periodische Einnahmen'!$H35)=0,M$1&gt;='Periodische Einnahmen'!$I35,M$1&lt;='Periodische Einnahmen'!$F35),'Periodische Einnahmen'!$D35,0),"")</f>
        <v/>
      </c>
      <c r="N120" s="32" t="str">
        <f ca="1">IFERROR(IF(AND(MOD(MONTH(N$1)+12-MONTH('Periodische Einnahmen'!$I35),'Periodische Einnahmen'!$H35)=0,N$1&gt;='Periodische Einnahmen'!$I35,N$1&lt;='Periodische Einnahmen'!$F35),'Periodische Einnahmen'!$D35,0),"")</f>
        <v/>
      </c>
      <c r="O120" s="32" t="str">
        <f ca="1">IFERROR(IF(AND(MOD(MONTH(O$1)+12-MONTH('Periodische Einnahmen'!$I35),'Periodische Einnahmen'!$H35)=0,O$1&gt;='Periodische Einnahmen'!$I35,O$1&lt;='Periodische Einnahmen'!$F35),'Periodische Einnahmen'!$D35,0),"")</f>
        <v/>
      </c>
      <c r="P120" s="32" t="str">
        <f ca="1">IFERROR(IF(AND(MOD(MONTH(P$1)+12-MONTH('Periodische Einnahmen'!$I35),'Periodische Einnahmen'!$H35)=0,P$1&gt;='Periodische Einnahmen'!$I35,P$1&lt;='Periodische Einnahmen'!$F35),'Periodische Einnahmen'!$D35,0),"")</f>
        <v/>
      </c>
      <c r="Q120" s="32" t="str">
        <f ca="1">IFERROR(IF(AND(MOD(MONTH(Q$1)+12-MONTH('Periodische Einnahmen'!$I35),'Periodische Einnahmen'!$H35)=0,Q$1&gt;='Periodische Einnahmen'!$I35,Q$1&lt;='Periodische Einnahmen'!$F35),'Periodische Einnahmen'!$D35,0),"")</f>
        <v/>
      </c>
      <c r="R120" s="32" t="str">
        <f ca="1">IFERROR(IF(AND(MOD(MONTH(R$1)+12-MONTH('Periodische Einnahmen'!$I35),'Periodische Einnahmen'!$H35)=0,R$1&gt;='Periodische Einnahmen'!$I35,R$1&lt;='Periodische Einnahmen'!$F35),'Periodische Einnahmen'!$D35,0),"")</f>
        <v/>
      </c>
      <c r="S120" s="32" t="str">
        <f ca="1">IFERROR(IF(AND(MOD(MONTH(S$1)+12-MONTH('Periodische Einnahmen'!$I35),'Periodische Einnahmen'!$H35)=0,S$1&gt;='Periodische Einnahmen'!$I35,S$1&lt;='Periodische Einnahmen'!$F35),'Periodische Einnahmen'!$D35,0),"")</f>
        <v/>
      </c>
      <c r="T120" s="32" t="str">
        <f ca="1">IFERROR(IF(AND(MOD(MONTH(T$1)+12-MONTH('Periodische Einnahmen'!$I35),'Periodische Einnahmen'!$H35)=0,T$1&gt;='Periodische Einnahmen'!$I35,T$1&lt;='Periodische Einnahmen'!$F35),'Periodische Einnahmen'!$D35,0),"")</f>
        <v/>
      </c>
      <c r="U120" s="32" t="str">
        <f ca="1">IFERROR(IF(AND(MOD(MONTH(U$1)+12-MONTH('Periodische Einnahmen'!$I35),'Periodische Einnahmen'!$H35)=0,U$1&gt;='Periodische Einnahmen'!$I35,U$1&lt;='Periodische Einnahmen'!$F35),'Periodische Einnahmen'!$D35,0),"")</f>
        <v/>
      </c>
      <c r="V120" s="32" t="str">
        <f ca="1">IFERROR(IF(AND(MOD(MONTH(V$1)+12-MONTH('Periodische Einnahmen'!$I35),'Periodische Einnahmen'!$H35)=0,V$1&gt;='Periodische Einnahmen'!$I35,V$1&lt;='Periodische Einnahmen'!$F35),'Periodische Einnahmen'!$D35,0),"")</f>
        <v/>
      </c>
      <c r="W120" s="32" t="str">
        <f ca="1">IFERROR(IF(AND(MOD(MONTH(W$1)+12-MONTH('Periodische Einnahmen'!$I35),'Periodische Einnahmen'!$H35)=0,W$1&gt;='Periodische Einnahmen'!$I35,W$1&lt;='Periodische Einnahmen'!$F35),'Periodische Einnahmen'!$D35,0),"")</f>
        <v/>
      </c>
      <c r="X120" s="32" t="str">
        <f ca="1">IFERROR(IF(AND(MOD(MONTH(X$1)+12-MONTH('Periodische Einnahmen'!$I35),'Periodische Einnahmen'!$H35)=0,X$1&gt;='Periodische Einnahmen'!$I35,X$1&lt;='Periodische Einnahmen'!$F35),'Periodische Einnahmen'!$D35,0),"")</f>
        <v/>
      </c>
      <c r="Y120" s="32" t="str">
        <f ca="1">IFERROR(IF(AND(MOD(MONTH(Y$1)+12-MONTH('Periodische Einnahmen'!$I35),'Periodische Einnahmen'!$H35)=0,Y$1&gt;='Periodische Einnahmen'!$I35,Y$1&lt;='Periodische Einnahmen'!$F35),'Periodische Einnahmen'!$D35,0),"")</f>
        <v/>
      </c>
      <c r="Z120" s="27">
        <f t="shared" ca="1" si="21"/>
        <v>0</v>
      </c>
      <c r="AA120" s="28">
        <f t="shared" ca="1" si="22"/>
        <v>0</v>
      </c>
    </row>
    <row r="121" spans="1:27">
      <c r="A121" s="31" t="str">
        <f>IF('Periodische Einnahmen'!A36&lt;&gt;"",'Periodische Einnahmen'!A36&amp;" ("&amp;'Periodische Einnahmen'!C36&amp;" "&amp;TEXT('Periodische Einnahmen'!D36,"0.00")&amp;" ab "&amp;TEXT('Periodische Einnahmen'!E36,"MMM/JJJJ")&amp;")","")</f>
        <v/>
      </c>
      <c r="B121" s="32" t="str">
        <f ca="1">IFERROR(IF(AND(MOD(MONTH(B$1)+12-MONTH('Periodische Einnahmen'!$I36),'Periodische Einnahmen'!$H36)=0,B$1&gt;='Periodische Einnahmen'!$I36,B$1&lt;='Periodische Einnahmen'!$F36),'Periodische Einnahmen'!$D36,0),"")</f>
        <v/>
      </c>
      <c r="C121" s="32" t="str">
        <f ca="1">IFERROR(IF(AND(MOD(MONTH(C$1)+12-MONTH('Periodische Einnahmen'!$I36),'Periodische Einnahmen'!$H36)=0,C$1&gt;='Periodische Einnahmen'!$I36,C$1&lt;='Periodische Einnahmen'!$F36),'Periodische Einnahmen'!$D36,0),"")</f>
        <v/>
      </c>
      <c r="D121" s="32" t="str">
        <f ca="1">IFERROR(IF(AND(MOD(MONTH(D$1)+12-MONTH('Periodische Einnahmen'!$I36),'Periodische Einnahmen'!$H36)=0,D$1&gt;='Periodische Einnahmen'!$I36,D$1&lt;='Periodische Einnahmen'!$F36),'Periodische Einnahmen'!$D36,0),"")</f>
        <v/>
      </c>
      <c r="E121" s="32" t="str">
        <f ca="1">IFERROR(IF(AND(MOD(MONTH(E$1)+12-MONTH('Periodische Einnahmen'!$I36),'Periodische Einnahmen'!$H36)=0,E$1&gt;='Periodische Einnahmen'!$I36,E$1&lt;='Periodische Einnahmen'!$F36),'Periodische Einnahmen'!$D36,0),"")</f>
        <v/>
      </c>
      <c r="F121" s="32" t="str">
        <f ca="1">IFERROR(IF(AND(MOD(MONTH(F$1)+12-MONTH('Periodische Einnahmen'!$I36),'Periodische Einnahmen'!$H36)=0,F$1&gt;='Periodische Einnahmen'!$I36,F$1&lt;='Periodische Einnahmen'!$F36),'Periodische Einnahmen'!$D36,0),"")</f>
        <v/>
      </c>
      <c r="G121" s="32" t="str">
        <f ca="1">IFERROR(IF(AND(MOD(MONTH(G$1)+12-MONTH('Periodische Einnahmen'!$I36),'Periodische Einnahmen'!$H36)=0,G$1&gt;='Periodische Einnahmen'!$I36,G$1&lt;='Periodische Einnahmen'!$F36),'Periodische Einnahmen'!$D36,0),"")</f>
        <v/>
      </c>
      <c r="H121" s="32" t="str">
        <f ca="1">IFERROR(IF(AND(MOD(MONTH(H$1)+12-MONTH('Periodische Einnahmen'!$I36),'Periodische Einnahmen'!$H36)=0,H$1&gt;='Periodische Einnahmen'!$I36,H$1&lt;='Periodische Einnahmen'!$F36),'Periodische Einnahmen'!$D36,0),"")</f>
        <v/>
      </c>
      <c r="I121" s="32" t="str">
        <f ca="1">IFERROR(IF(AND(MOD(MONTH(I$1)+12-MONTH('Periodische Einnahmen'!$I36),'Periodische Einnahmen'!$H36)=0,I$1&gt;='Periodische Einnahmen'!$I36,I$1&lt;='Periodische Einnahmen'!$F36),'Periodische Einnahmen'!$D36,0),"")</f>
        <v/>
      </c>
      <c r="J121" s="32" t="str">
        <f ca="1">IFERROR(IF(AND(MOD(MONTH(J$1)+12-MONTH('Periodische Einnahmen'!$I36),'Periodische Einnahmen'!$H36)=0,J$1&gt;='Periodische Einnahmen'!$I36,J$1&lt;='Periodische Einnahmen'!$F36),'Periodische Einnahmen'!$D36,0),"")</f>
        <v/>
      </c>
      <c r="K121" s="32" t="str">
        <f ca="1">IFERROR(IF(AND(MOD(MONTH(K$1)+12-MONTH('Periodische Einnahmen'!$I36),'Periodische Einnahmen'!$H36)=0,K$1&gt;='Periodische Einnahmen'!$I36,K$1&lt;='Periodische Einnahmen'!$F36),'Periodische Einnahmen'!$D36,0),"")</f>
        <v/>
      </c>
      <c r="L121" s="32" t="str">
        <f ca="1">IFERROR(IF(AND(MOD(MONTH(L$1)+12-MONTH('Periodische Einnahmen'!$I36),'Periodische Einnahmen'!$H36)=0,L$1&gt;='Periodische Einnahmen'!$I36,L$1&lt;='Periodische Einnahmen'!$F36),'Periodische Einnahmen'!$D36,0),"")</f>
        <v/>
      </c>
      <c r="M121" s="32" t="str">
        <f ca="1">IFERROR(IF(AND(MOD(MONTH(M$1)+12-MONTH('Periodische Einnahmen'!$I36),'Periodische Einnahmen'!$H36)=0,M$1&gt;='Periodische Einnahmen'!$I36,M$1&lt;='Periodische Einnahmen'!$F36),'Periodische Einnahmen'!$D36,0),"")</f>
        <v/>
      </c>
      <c r="N121" s="32" t="str">
        <f ca="1">IFERROR(IF(AND(MOD(MONTH(N$1)+12-MONTH('Periodische Einnahmen'!$I36),'Periodische Einnahmen'!$H36)=0,N$1&gt;='Periodische Einnahmen'!$I36,N$1&lt;='Periodische Einnahmen'!$F36),'Periodische Einnahmen'!$D36,0),"")</f>
        <v/>
      </c>
      <c r="O121" s="32" t="str">
        <f ca="1">IFERROR(IF(AND(MOD(MONTH(O$1)+12-MONTH('Periodische Einnahmen'!$I36),'Periodische Einnahmen'!$H36)=0,O$1&gt;='Periodische Einnahmen'!$I36,O$1&lt;='Periodische Einnahmen'!$F36),'Periodische Einnahmen'!$D36,0),"")</f>
        <v/>
      </c>
      <c r="P121" s="32" t="str">
        <f ca="1">IFERROR(IF(AND(MOD(MONTH(P$1)+12-MONTH('Periodische Einnahmen'!$I36),'Periodische Einnahmen'!$H36)=0,P$1&gt;='Periodische Einnahmen'!$I36,P$1&lt;='Periodische Einnahmen'!$F36),'Periodische Einnahmen'!$D36,0),"")</f>
        <v/>
      </c>
      <c r="Q121" s="32" t="str">
        <f ca="1">IFERROR(IF(AND(MOD(MONTH(Q$1)+12-MONTH('Periodische Einnahmen'!$I36),'Periodische Einnahmen'!$H36)=0,Q$1&gt;='Periodische Einnahmen'!$I36,Q$1&lt;='Periodische Einnahmen'!$F36),'Periodische Einnahmen'!$D36,0),"")</f>
        <v/>
      </c>
      <c r="R121" s="32" t="str">
        <f ca="1">IFERROR(IF(AND(MOD(MONTH(R$1)+12-MONTH('Periodische Einnahmen'!$I36),'Periodische Einnahmen'!$H36)=0,R$1&gt;='Periodische Einnahmen'!$I36,R$1&lt;='Periodische Einnahmen'!$F36),'Periodische Einnahmen'!$D36,0),"")</f>
        <v/>
      </c>
      <c r="S121" s="32" t="str">
        <f ca="1">IFERROR(IF(AND(MOD(MONTH(S$1)+12-MONTH('Periodische Einnahmen'!$I36),'Periodische Einnahmen'!$H36)=0,S$1&gt;='Periodische Einnahmen'!$I36,S$1&lt;='Periodische Einnahmen'!$F36),'Periodische Einnahmen'!$D36,0),"")</f>
        <v/>
      </c>
      <c r="T121" s="32" t="str">
        <f ca="1">IFERROR(IF(AND(MOD(MONTH(T$1)+12-MONTH('Periodische Einnahmen'!$I36),'Periodische Einnahmen'!$H36)=0,T$1&gt;='Periodische Einnahmen'!$I36,T$1&lt;='Periodische Einnahmen'!$F36),'Periodische Einnahmen'!$D36,0),"")</f>
        <v/>
      </c>
      <c r="U121" s="32" t="str">
        <f ca="1">IFERROR(IF(AND(MOD(MONTH(U$1)+12-MONTH('Periodische Einnahmen'!$I36),'Periodische Einnahmen'!$H36)=0,U$1&gt;='Periodische Einnahmen'!$I36,U$1&lt;='Periodische Einnahmen'!$F36),'Periodische Einnahmen'!$D36,0),"")</f>
        <v/>
      </c>
      <c r="V121" s="32" t="str">
        <f ca="1">IFERROR(IF(AND(MOD(MONTH(V$1)+12-MONTH('Periodische Einnahmen'!$I36),'Periodische Einnahmen'!$H36)=0,V$1&gt;='Periodische Einnahmen'!$I36,V$1&lt;='Periodische Einnahmen'!$F36),'Periodische Einnahmen'!$D36,0),"")</f>
        <v/>
      </c>
      <c r="W121" s="32" t="str">
        <f ca="1">IFERROR(IF(AND(MOD(MONTH(W$1)+12-MONTH('Periodische Einnahmen'!$I36),'Periodische Einnahmen'!$H36)=0,W$1&gt;='Periodische Einnahmen'!$I36,W$1&lt;='Periodische Einnahmen'!$F36),'Periodische Einnahmen'!$D36,0),"")</f>
        <v/>
      </c>
      <c r="X121" s="32" t="str">
        <f ca="1">IFERROR(IF(AND(MOD(MONTH(X$1)+12-MONTH('Periodische Einnahmen'!$I36),'Periodische Einnahmen'!$H36)=0,X$1&gt;='Periodische Einnahmen'!$I36,X$1&lt;='Periodische Einnahmen'!$F36),'Periodische Einnahmen'!$D36,0),"")</f>
        <v/>
      </c>
      <c r="Y121" s="32" t="str">
        <f ca="1">IFERROR(IF(AND(MOD(MONTH(Y$1)+12-MONTH('Periodische Einnahmen'!$I36),'Periodische Einnahmen'!$H36)=0,Y$1&gt;='Periodische Einnahmen'!$I36,Y$1&lt;='Periodische Einnahmen'!$F36),'Periodische Einnahmen'!$D36,0),"")</f>
        <v/>
      </c>
      <c r="Z121" s="27">
        <f t="shared" ca="1" si="21"/>
        <v>0</v>
      </c>
      <c r="AA121" s="28">
        <f t="shared" ca="1" si="22"/>
        <v>0</v>
      </c>
    </row>
    <row r="122" spans="1:27">
      <c r="A122" s="31" t="str">
        <f>IF('Periodische Einnahmen'!A37&lt;&gt;"",'Periodische Einnahmen'!A37&amp;" ("&amp;'Periodische Einnahmen'!C37&amp;" "&amp;TEXT('Periodische Einnahmen'!D37,"0.00")&amp;" ab "&amp;TEXT('Periodische Einnahmen'!E37,"MMM/JJJJ")&amp;")","")</f>
        <v/>
      </c>
      <c r="B122" s="32" t="str">
        <f ca="1">IFERROR(IF(AND(MOD(MONTH(B$1)+12-MONTH('Periodische Einnahmen'!$I37),'Periodische Einnahmen'!$H37)=0,B$1&gt;='Periodische Einnahmen'!$I37,B$1&lt;='Periodische Einnahmen'!$F37),'Periodische Einnahmen'!$D37,0),"")</f>
        <v/>
      </c>
      <c r="C122" s="32" t="str">
        <f ca="1">IFERROR(IF(AND(MOD(MONTH(C$1)+12-MONTH('Periodische Einnahmen'!$I37),'Periodische Einnahmen'!$H37)=0,C$1&gt;='Periodische Einnahmen'!$I37,C$1&lt;='Periodische Einnahmen'!$F37),'Periodische Einnahmen'!$D37,0),"")</f>
        <v/>
      </c>
      <c r="D122" s="32" t="str">
        <f ca="1">IFERROR(IF(AND(MOD(MONTH(D$1)+12-MONTH('Periodische Einnahmen'!$I37),'Periodische Einnahmen'!$H37)=0,D$1&gt;='Periodische Einnahmen'!$I37,D$1&lt;='Periodische Einnahmen'!$F37),'Periodische Einnahmen'!$D37,0),"")</f>
        <v/>
      </c>
      <c r="E122" s="32" t="str">
        <f ca="1">IFERROR(IF(AND(MOD(MONTH(E$1)+12-MONTH('Periodische Einnahmen'!$I37),'Periodische Einnahmen'!$H37)=0,E$1&gt;='Periodische Einnahmen'!$I37,E$1&lt;='Periodische Einnahmen'!$F37),'Periodische Einnahmen'!$D37,0),"")</f>
        <v/>
      </c>
      <c r="F122" s="32" t="str">
        <f ca="1">IFERROR(IF(AND(MOD(MONTH(F$1)+12-MONTH('Periodische Einnahmen'!$I37),'Periodische Einnahmen'!$H37)=0,F$1&gt;='Periodische Einnahmen'!$I37,F$1&lt;='Periodische Einnahmen'!$F37),'Periodische Einnahmen'!$D37,0),"")</f>
        <v/>
      </c>
      <c r="G122" s="32" t="str">
        <f ca="1">IFERROR(IF(AND(MOD(MONTH(G$1)+12-MONTH('Periodische Einnahmen'!$I37),'Periodische Einnahmen'!$H37)=0,G$1&gt;='Periodische Einnahmen'!$I37,G$1&lt;='Periodische Einnahmen'!$F37),'Periodische Einnahmen'!$D37,0),"")</f>
        <v/>
      </c>
      <c r="H122" s="32" t="str">
        <f ca="1">IFERROR(IF(AND(MOD(MONTH(H$1)+12-MONTH('Periodische Einnahmen'!$I37),'Periodische Einnahmen'!$H37)=0,H$1&gt;='Periodische Einnahmen'!$I37,H$1&lt;='Periodische Einnahmen'!$F37),'Periodische Einnahmen'!$D37,0),"")</f>
        <v/>
      </c>
      <c r="I122" s="32" t="str">
        <f ca="1">IFERROR(IF(AND(MOD(MONTH(I$1)+12-MONTH('Periodische Einnahmen'!$I37),'Periodische Einnahmen'!$H37)=0,I$1&gt;='Periodische Einnahmen'!$I37,I$1&lt;='Periodische Einnahmen'!$F37),'Periodische Einnahmen'!$D37,0),"")</f>
        <v/>
      </c>
      <c r="J122" s="32" t="str">
        <f ca="1">IFERROR(IF(AND(MOD(MONTH(J$1)+12-MONTH('Periodische Einnahmen'!$I37),'Periodische Einnahmen'!$H37)=0,J$1&gt;='Periodische Einnahmen'!$I37,J$1&lt;='Periodische Einnahmen'!$F37),'Periodische Einnahmen'!$D37,0),"")</f>
        <v/>
      </c>
      <c r="K122" s="32" t="str">
        <f ca="1">IFERROR(IF(AND(MOD(MONTH(K$1)+12-MONTH('Periodische Einnahmen'!$I37),'Periodische Einnahmen'!$H37)=0,K$1&gt;='Periodische Einnahmen'!$I37,K$1&lt;='Periodische Einnahmen'!$F37),'Periodische Einnahmen'!$D37,0),"")</f>
        <v/>
      </c>
      <c r="L122" s="32" t="str">
        <f ca="1">IFERROR(IF(AND(MOD(MONTH(L$1)+12-MONTH('Periodische Einnahmen'!$I37),'Periodische Einnahmen'!$H37)=0,L$1&gt;='Periodische Einnahmen'!$I37,L$1&lt;='Periodische Einnahmen'!$F37),'Periodische Einnahmen'!$D37,0),"")</f>
        <v/>
      </c>
      <c r="M122" s="32" t="str">
        <f ca="1">IFERROR(IF(AND(MOD(MONTH(M$1)+12-MONTH('Periodische Einnahmen'!$I37),'Periodische Einnahmen'!$H37)=0,M$1&gt;='Periodische Einnahmen'!$I37,M$1&lt;='Periodische Einnahmen'!$F37),'Periodische Einnahmen'!$D37,0),"")</f>
        <v/>
      </c>
      <c r="N122" s="32" t="str">
        <f ca="1">IFERROR(IF(AND(MOD(MONTH(N$1)+12-MONTH('Periodische Einnahmen'!$I37),'Periodische Einnahmen'!$H37)=0,N$1&gt;='Periodische Einnahmen'!$I37,N$1&lt;='Periodische Einnahmen'!$F37),'Periodische Einnahmen'!$D37,0),"")</f>
        <v/>
      </c>
      <c r="O122" s="32" t="str">
        <f ca="1">IFERROR(IF(AND(MOD(MONTH(O$1)+12-MONTH('Periodische Einnahmen'!$I37),'Periodische Einnahmen'!$H37)=0,O$1&gt;='Periodische Einnahmen'!$I37,O$1&lt;='Periodische Einnahmen'!$F37),'Periodische Einnahmen'!$D37,0),"")</f>
        <v/>
      </c>
      <c r="P122" s="32" t="str">
        <f ca="1">IFERROR(IF(AND(MOD(MONTH(P$1)+12-MONTH('Periodische Einnahmen'!$I37),'Periodische Einnahmen'!$H37)=0,P$1&gt;='Periodische Einnahmen'!$I37,P$1&lt;='Periodische Einnahmen'!$F37),'Periodische Einnahmen'!$D37,0),"")</f>
        <v/>
      </c>
      <c r="Q122" s="32" t="str">
        <f ca="1">IFERROR(IF(AND(MOD(MONTH(Q$1)+12-MONTH('Periodische Einnahmen'!$I37),'Periodische Einnahmen'!$H37)=0,Q$1&gt;='Periodische Einnahmen'!$I37,Q$1&lt;='Periodische Einnahmen'!$F37),'Periodische Einnahmen'!$D37,0),"")</f>
        <v/>
      </c>
      <c r="R122" s="32" t="str">
        <f ca="1">IFERROR(IF(AND(MOD(MONTH(R$1)+12-MONTH('Periodische Einnahmen'!$I37),'Periodische Einnahmen'!$H37)=0,R$1&gt;='Periodische Einnahmen'!$I37,R$1&lt;='Periodische Einnahmen'!$F37),'Periodische Einnahmen'!$D37,0),"")</f>
        <v/>
      </c>
      <c r="S122" s="32" t="str">
        <f ca="1">IFERROR(IF(AND(MOD(MONTH(S$1)+12-MONTH('Periodische Einnahmen'!$I37),'Periodische Einnahmen'!$H37)=0,S$1&gt;='Periodische Einnahmen'!$I37,S$1&lt;='Periodische Einnahmen'!$F37),'Periodische Einnahmen'!$D37,0),"")</f>
        <v/>
      </c>
      <c r="T122" s="32" t="str">
        <f ca="1">IFERROR(IF(AND(MOD(MONTH(T$1)+12-MONTH('Periodische Einnahmen'!$I37),'Periodische Einnahmen'!$H37)=0,T$1&gt;='Periodische Einnahmen'!$I37,T$1&lt;='Periodische Einnahmen'!$F37),'Periodische Einnahmen'!$D37,0),"")</f>
        <v/>
      </c>
      <c r="U122" s="32" t="str">
        <f ca="1">IFERROR(IF(AND(MOD(MONTH(U$1)+12-MONTH('Periodische Einnahmen'!$I37),'Periodische Einnahmen'!$H37)=0,U$1&gt;='Periodische Einnahmen'!$I37,U$1&lt;='Periodische Einnahmen'!$F37),'Periodische Einnahmen'!$D37,0),"")</f>
        <v/>
      </c>
      <c r="V122" s="32" t="str">
        <f ca="1">IFERROR(IF(AND(MOD(MONTH(V$1)+12-MONTH('Periodische Einnahmen'!$I37),'Periodische Einnahmen'!$H37)=0,V$1&gt;='Periodische Einnahmen'!$I37,V$1&lt;='Periodische Einnahmen'!$F37),'Periodische Einnahmen'!$D37,0),"")</f>
        <v/>
      </c>
      <c r="W122" s="32" t="str">
        <f ca="1">IFERROR(IF(AND(MOD(MONTH(W$1)+12-MONTH('Periodische Einnahmen'!$I37),'Periodische Einnahmen'!$H37)=0,W$1&gt;='Periodische Einnahmen'!$I37,W$1&lt;='Periodische Einnahmen'!$F37),'Periodische Einnahmen'!$D37,0),"")</f>
        <v/>
      </c>
      <c r="X122" s="32" t="str">
        <f ca="1">IFERROR(IF(AND(MOD(MONTH(X$1)+12-MONTH('Periodische Einnahmen'!$I37),'Periodische Einnahmen'!$H37)=0,X$1&gt;='Periodische Einnahmen'!$I37,X$1&lt;='Periodische Einnahmen'!$F37),'Periodische Einnahmen'!$D37,0),"")</f>
        <v/>
      </c>
      <c r="Y122" s="32" t="str">
        <f ca="1">IFERROR(IF(AND(MOD(MONTH(Y$1)+12-MONTH('Periodische Einnahmen'!$I37),'Periodische Einnahmen'!$H37)=0,Y$1&gt;='Periodische Einnahmen'!$I37,Y$1&lt;='Periodische Einnahmen'!$F37),'Periodische Einnahmen'!$D37,0),"")</f>
        <v/>
      </c>
      <c r="Z122" s="27">
        <f t="shared" ca="1" si="21"/>
        <v>0</v>
      </c>
      <c r="AA122" s="28">
        <f t="shared" ca="1" si="22"/>
        <v>0</v>
      </c>
    </row>
    <row r="123" spans="1:27">
      <c r="A123" s="31" t="str">
        <f>IF('Periodische Einnahmen'!A38&lt;&gt;"",'Periodische Einnahmen'!A38&amp;" ("&amp;'Periodische Einnahmen'!C38&amp;" "&amp;TEXT('Periodische Einnahmen'!D38,"0.00")&amp;" ab "&amp;TEXT('Periodische Einnahmen'!E38,"MMM/JJJJ")&amp;")","")</f>
        <v/>
      </c>
      <c r="B123" s="32" t="str">
        <f ca="1">IFERROR(IF(AND(MOD(MONTH(B$1)+12-MONTH('Periodische Einnahmen'!$I38),'Periodische Einnahmen'!$H38)=0,B$1&gt;='Periodische Einnahmen'!$I38,B$1&lt;='Periodische Einnahmen'!$F38),'Periodische Einnahmen'!$D38,0),"")</f>
        <v/>
      </c>
      <c r="C123" s="32" t="str">
        <f ca="1">IFERROR(IF(AND(MOD(MONTH(C$1)+12-MONTH('Periodische Einnahmen'!$I38),'Periodische Einnahmen'!$H38)=0,C$1&gt;='Periodische Einnahmen'!$I38,C$1&lt;='Periodische Einnahmen'!$F38),'Periodische Einnahmen'!$D38,0),"")</f>
        <v/>
      </c>
      <c r="D123" s="32" t="str">
        <f ca="1">IFERROR(IF(AND(MOD(MONTH(D$1)+12-MONTH('Periodische Einnahmen'!$I38),'Periodische Einnahmen'!$H38)=0,D$1&gt;='Periodische Einnahmen'!$I38,D$1&lt;='Periodische Einnahmen'!$F38),'Periodische Einnahmen'!$D38,0),"")</f>
        <v/>
      </c>
      <c r="E123" s="32" t="str">
        <f ca="1">IFERROR(IF(AND(MOD(MONTH(E$1)+12-MONTH('Periodische Einnahmen'!$I38),'Periodische Einnahmen'!$H38)=0,E$1&gt;='Periodische Einnahmen'!$I38,E$1&lt;='Periodische Einnahmen'!$F38),'Periodische Einnahmen'!$D38,0),"")</f>
        <v/>
      </c>
      <c r="F123" s="32" t="str">
        <f ca="1">IFERROR(IF(AND(MOD(MONTH(F$1)+12-MONTH('Periodische Einnahmen'!$I38),'Periodische Einnahmen'!$H38)=0,F$1&gt;='Periodische Einnahmen'!$I38,F$1&lt;='Periodische Einnahmen'!$F38),'Periodische Einnahmen'!$D38,0),"")</f>
        <v/>
      </c>
      <c r="G123" s="32" t="str">
        <f ca="1">IFERROR(IF(AND(MOD(MONTH(G$1)+12-MONTH('Periodische Einnahmen'!$I38),'Periodische Einnahmen'!$H38)=0,G$1&gt;='Periodische Einnahmen'!$I38,G$1&lt;='Periodische Einnahmen'!$F38),'Periodische Einnahmen'!$D38,0),"")</f>
        <v/>
      </c>
      <c r="H123" s="32" t="str">
        <f ca="1">IFERROR(IF(AND(MOD(MONTH(H$1)+12-MONTH('Periodische Einnahmen'!$I38),'Periodische Einnahmen'!$H38)=0,H$1&gt;='Periodische Einnahmen'!$I38,H$1&lt;='Periodische Einnahmen'!$F38),'Periodische Einnahmen'!$D38,0),"")</f>
        <v/>
      </c>
      <c r="I123" s="32" t="str">
        <f ca="1">IFERROR(IF(AND(MOD(MONTH(I$1)+12-MONTH('Periodische Einnahmen'!$I38),'Periodische Einnahmen'!$H38)=0,I$1&gt;='Periodische Einnahmen'!$I38,I$1&lt;='Periodische Einnahmen'!$F38),'Periodische Einnahmen'!$D38,0),"")</f>
        <v/>
      </c>
      <c r="J123" s="32" t="str">
        <f ca="1">IFERROR(IF(AND(MOD(MONTH(J$1)+12-MONTH('Periodische Einnahmen'!$I38),'Periodische Einnahmen'!$H38)=0,J$1&gt;='Periodische Einnahmen'!$I38,J$1&lt;='Periodische Einnahmen'!$F38),'Periodische Einnahmen'!$D38,0),"")</f>
        <v/>
      </c>
      <c r="K123" s="32" t="str">
        <f ca="1">IFERROR(IF(AND(MOD(MONTH(K$1)+12-MONTH('Periodische Einnahmen'!$I38),'Periodische Einnahmen'!$H38)=0,K$1&gt;='Periodische Einnahmen'!$I38,K$1&lt;='Periodische Einnahmen'!$F38),'Periodische Einnahmen'!$D38,0),"")</f>
        <v/>
      </c>
      <c r="L123" s="32" t="str">
        <f ca="1">IFERROR(IF(AND(MOD(MONTH(L$1)+12-MONTH('Periodische Einnahmen'!$I38),'Periodische Einnahmen'!$H38)=0,L$1&gt;='Periodische Einnahmen'!$I38,L$1&lt;='Periodische Einnahmen'!$F38),'Periodische Einnahmen'!$D38,0),"")</f>
        <v/>
      </c>
      <c r="M123" s="32" t="str">
        <f ca="1">IFERROR(IF(AND(MOD(MONTH(M$1)+12-MONTH('Periodische Einnahmen'!$I38),'Periodische Einnahmen'!$H38)=0,M$1&gt;='Periodische Einnahmen'!$I38,M$1&lt;='Periodische Einnahmen'!$F38),'Periodische Einnahmen'!$D38,0),"")</f>
        <v/>
      </c>
      <c r="N123" s="32" t="str">
        <f ca="1">IFERROR(IF(AND(MOD(MONTH(N$1)+12-MONTH('Periodische Einnahmen'!$I38),'Periodische Einnahmen'!$H38)=0,N$1&gt;='Periodische Einnahmen'!$I38,N$1&lt;='Periodische Einnahmen'!$F38),'Periodische Einnahmen'!$D38,0),"")</f>
        <v/>
      </c>
      <c r="O123" s="32" t="str">
        <f ca="1">IFERROR(IF(AND(MOD(MONTH(O$1)+12-MONTH('Periodische Einnahmen'!$I38),'Periodische Einnahmen'!$H38)=0,O$1&gt;='Periodische Einnahmen'!$I38,O$1&lt;='Periodische Einnahmen'!$F38),'Periodische Einnahmen'!$D38,0),"")</f>
        <v/>
      </c>
      <c r="P123" s="32" t="str">
        <f ca="1">IFERROR(IF(AND(MOD(MONTH(P$1)+12-MONTH('Periodische Einnahmen'!$I38),'Periodische Einnahmen'!$H38)=0,P$1&gt;='Periodische Einnahmen'!$I38,P$1&lt;='Periodische Einnahmen'!$F38),'Periodische Einnahmen'!$D38,0),"")</f>
        <v/>
      </c>
      <c r="Q123" s="32" t="str">
        <f ca="1">IFERROR(IF(AND(MOD(MONTH(Q$1)+12-MONTH('Periodische Einnahmen'!$I38),'Periodische Einnahmen'!$H38)=0,Q$1&gt;='Periodische Einnahmen'!$I38,Q$1&lt;='Periodische Einnahmen'!$F38),'Periodische Einnahmen'!$D38,0),"")</f>
        <v/>
      </c>
      <c r="R123" s="32" t="str">
        <f ca="1">IFERROR(IF(AND(MOD(MONTH(R$1)+12-MONTH('Periodische Einnahmen'!$I38),'Periodische Einnahmen'!$H38)=0,R$1&gt;='Periodische Einnahmen'!$I38,R$1&lt;='Periodische Einnahmen'!$F38),'Periodische Einnahmen'!$D38,0),"")</f>
        <v/>
      </c>
      <c r="S123" s="32" t="str">
        <f ca="1">IFERROR(IF(AND(MOD(MONTH(S$1)+12-MONTH('Periodische Einnahmen'!$I38),'Periodische Einnahmen'!$H38)=0,S$1&gt;='Periodische Einnahmen'!$I38,S$1&lt;='Periodische Einnahmen'!$F38),'Periodische Einnahmen'!$D38,0),"")</f>
        <v/>
      </c>
      <c r="T123" s="32" t="str">
        <f ca="1">IFERROR(IF(AND(MOD(MONTH(T$1)+12-MONTH('Periodische Einnahmen'!$I38),'Periodische Einnahmen'!$H38)=0,T$1&gt;='Periodische Einnahmen'!$I38,T$1&lt;='Periodische Einnahmen'!$F38),'Periodische Einnahmen'!$D38,0),"")</f>
        <v/>
      </c>
      <c r="U123" s="32" t="str">
        <f ca="1">IFERROR(IF(AND(MOD(MONTH(U$1)+12-MONTH('Periodische Einnahmen'!$I38),'Periodische Einnahmen'!$H38)=0,U$1&gt;='Periodische Einnahmen'!$I38,U$1&lt;='Periodische Einnahmen'!$F38),'Periodische Einnahmen'!$D38,0),"")</f>
        <v/>
      </c>
      <c r="V123" s="32" t="str">
        <f ca="1">IFERROR(IF(AND(MOD(MONTH(V$1)+12-MONTH('Periodische Einnahmen'!$I38),'Periodische Einnahmen'!$H38)=0,V$1&gt;='Periodische Einnahmen'!$I38,V$1&lt;='Periodische Einnahmen'!$F38),'Periodische Einnahmen'!$D38,0),"")</f>
        <v/>
      </c>
      <c r="W123" s="32" t="str">
        <f ca="1">IFERROR(IF(AND(MOD(MONTH(W$1)+12-MONTH('Periodische Einnahmen'!$I38),'Periodische Einnahmen'!$H38)=0,W$1&gt;='Periodische Einnahmen'!$I38,W$1&lt;='Periodische Einnahmen'!$F38),'Periodische Einnahmen'!$D38,0),"")</f>
        <v/>
      </c>
      <c r="X123" s="32" t="str">
        <f ca="1">IFERROR(IF(AND(MOD(MONTH(X$1)+12-MONTH('Periodische Einnahmen'!$I38),'Periodische Einnahmen'!$H38)=0,X$1&gt;='Periodische Einnahmen'!$I38,X$1&lt;='Periodische Einnahmen'!$F38),'Periodische Einnahmen'!$D38,0),"")</f>
        <v/>
      </c>
      <c r="Y123" s="32" t="str">
        <f ca="1">IFERROR(IF(AND(MOD(MONTH(Y$1)+12-MONTH('Periodische Einnahmen'!$I38),'Periodische Einnahmen'!$H38)=0,Y$1&gt;='Periodische Einnahmen'!$I38,Y$1&lt;='Periodische Einnahmen'!$F38),'Periodische Einnahmen'!$D38,0),"")</f>
        <v/>
      </c>
      <c r="Z123" s="27">
        <f t="shared" ca="1" si="21"/>
        <v>0</v>
      </c>
      <c r="AA123" s="28">
        <f t="shared" ca="1" si="22"/>
        <v>0</v>
      </c>
    </row>
    <row r="124" spans="1:27">
      <c r="A124" s="31" t="str">
        <f>IF('Periodische Einnahmen'!A39&lt;&gt;"",'Periodische Einnahmen'!A39&amp;" ("&amp;'Periodische Einnahmen'!C39&amp;" "&amp;TEXT('Periodische Einnahmen'!D39,"0.00")&amp;" ab "&amp;TEXT('Periodische Einnahmen'!E39,"MMM/JJJJ")&amp;")","")</f>
        <v/>
      </c>
      <c r="B124" s="32" t="str">
        <f ca="1">IFERROR(IF(AND(MOD(MONTH(B$1)+12-MONTH('Periodische Einnahmen'!$I39),'Periodische Einnahmen'!$H39)=0,B$1&gt;='Periodische Einnahmen'!$I39,B$1&lt;='Periodische Einnahmen'!$F39),'Periodische Einnahmen'!$D39,0),"")</f>
        <v/>
      </c>
      <c r="C124" s="32" t="str">
        <f ca="1">IFERROR(IF(AND(MOD(MONTH(C$1)+12-MONTH('Periodische Einnahmen'!$I39),'Periodische Einnahmen'!$H39)=0,C$1&gt;='Periodische Einnahmen'!$I39,C$1&lt;='Periodische Einnahmen'!$F39),'Periodische Einnahmen'!$D39,0),"")</f>
        <v/>
      </c>
      <c r="D124" s="32" t="str">
        <f ca="1">IFERROR(IF(AND(MOD(MONTH(D$1)+12-MONTH('Periodische Einnahmen'!$I39),'Periodische Einnahmen'!$H39)=0,D$1&gt;='Periodische Einnahmen'!$I39,D$1&lt;='Periodische Einnahmen'!$F39),'Periodische Einnahmen'!$D39,0),"")</f>
        <v/>
      </c>
      <c r="E124" s="32" t="str">
        <f ca="1">IFERROR(IF(AND(MOD(MONTH(E$1)+12-MONTH('Periodische Einnahmen'!$I39),'Periodische Einnahmen'!$H39)=0,E$1&gt;='Periodische Einnahmen'!$I39,E$1&lt;='Periodische Einnahmen'!$F39),'Periodische Einnahmen'!$D39,0),"")</f>
        <v/>
      </c>
      <c r="F124" s="32" t="str">
        <f ca="1">IFERROR(IF(AND(MOD(MONTH(F$1)+12-MONTH('Periodische Einnahmen'!$I39),'Periodische Einnahmen'!$H39)=0,F$1&gt;='Periodische Einnahmen'!$I39,F$1&lt;='Periodische Einnahmen'!$F39),'Periodische Einnahmen'!$D39,0),"")</f>
        <v/>
      </c>
      <c r="G124" s="32" t="str">
        <f ca="1">IFERROR(IF(AND(MOD(MONTH(G$1)+12-MONTH('Periodische Einnahmen'!$I39),'Periodische Einnahmen'!$H39)=0,G$1&gt;='Periodische Einnahmen'!$I39,G$1&lt;='Periodische Einnahmen'!$F39),'Periodische Einnahmen'!$D39,0),"")</f>
        <v/>
      </c>
      <c r="H124" s="32" t="str">
        <f ca="1">IFERROR(IF(AND(MOD(MONTH(H$1)+12-MONTH('Periodische Einnahmen'!$I39),'Periodische Einnahmen'!$H39)=0,H$1&gt;='Periodische Einnahmen'!$I39,H$1&lt;='Periodische Einnahmen'!$F39),'Periodische Einnahmen'!$D39,0),"")</f>
        <v/>
      </c>
      <c r="I124" s="32" t="str">
        <f ca="1">IFERROR(IF(AND(MOD(MONTH(I$1)+12-MONTH('Periodische Einnahmen'!$I39),'Periodische Einnahmen'!$H39)=0,I$1&gt;='Periodische Einnahmen'!$I39,I$1&lt;='Periodische Einnahmen'!$F39),'Periodische Einnahmen'!$D39,0),"")</f>
        <v/>
      </c>
      <c r="J124" s="32" t="str">
        <f ca="1">IFERROR(IF(AND(MOD(MONTH(J$1)+12-MONTH('Periodische Einnahmen'!$I39),'Periodische Einnahmen'!$H39)=0,J$1&gt;='Periodische Einnahmen'!$I39,J$1&lt;='Periodische Einnahmen'!$F39),'Periodische Einnahmen'!$D39,0),"")</f>
        <v/>
      </c>
      <c r="K124" s="32" t="str">
        <f ca="1">IFERROR(IF(AND(MOD(MONTH(K$1)+12-MONTH('Periodische Einnahmen'!$I39),'Periodische Einnahmen'!$H39)=0,K$1&gt;='Periodische Einnahmen'!$I39,K$1&lt;='Periodische Einnahmen'!$F39),'Periodische Einnahmen'!$D39,0),"")</f>
        <v/>
      </c>
      <c r="L124" s="32" t="str">
        <f ca="1">IFERROR(IF(AND(MOD(MONTH(L$1)+12-MONTH('Periodische Einnahmen'!$I39),'Periodische Einnahmen'!$H39)=0,L$1&gt;='Periodische Einnahmen'!$I39,L$1&lt;='Periodische Einnahmen'!$F39),'Periodische Einnahmen'!$D39,0),"")</f>
        <v/>
      </c>
      <c r="M124" s="32" t="str">
        <f ca="1">IFERROR(IF(AND(MOD(MONTH(M$1)+12-MONTH('Periodische Einnahmen'!$I39),'Periodische Einnahmen'!$H39)=0,M$1&gt;='Periodische Einnahmen'!$I39,M$1&lt;='Periodische Einnahmen'!$F39),'Periodische Einnahmen'!$D39,0),"")</f>
        <v/>
      </c>
      <c r="N124" s="32" t="str">
        <f ca="1">IFERROR(IF(AND(MOD(MONTH(N$1)+12-MONTH('Periodische Einnahmen'!$I39),'Periodische Einnahmen'!$H39)=0,N$1&gt;='Periodische Einnahmen'!$I39,N$1&lt;='Periodische Einnahmen'!$F39),'Periodische Einnahmen'!$D39,0),"")</f>
        <v/>
      </c>
      <c r="O124" s="32" t="str">
        <f ca="1">IFERROR(IF(AND(MOD(MONTH(O$1)+12-MONTH('Periodische Einnahmen'!$I39),'Periodische Einnahmen'!$H39)=0,O$1&gt;='Periodische Einnahmen'!$I39,O$1&lt;='Periodische Einnahmen'!$F39),'Periodische Einnahmen'!$D39,0),"")</f>
        <v/>
      </c>
      <c r="P124" s="32" t="str">
        <f ca="1">IFERROR(IF(AND(MOD(MONTH(P$1)+12-MONTH('Periodische Einnahmen'!$I39),'Periodische Einnahmen'!$H39)=0,P$1&gt;='Periodische Einnahmen'!$I39,P$1&lt;='Periodische Einnahmen'!$F39),'Periodische Einnahmen'!$D39,0),"")</f>
        <v/>
      </c>
      <c r="Q124" s="32" t="str">
        <f ca="1">IFERROR(IF(AND(MOD(MONTH(Q$1)+12-MONTH('Periodische Einnahmen'!$I39),'Periodische Einnahmen'!$H39)=0,Q$1&gt;='Periodische Einnahmen'!$I39,Q$1&lt;='Periodische Einnahmen'!$F39),'Periodische Einnahmen'!$D39,0),"")</f>
        <v/>
      </c>
      <c r="R124" s="32" t="str">
        <f ca="1">IFERROR(IF(AND(MOD(MONTH(R$1)+12-MONTH('Periodische Einnahmen'!$I39),'Periodische Einnahmen'!$H39)=0,R$1&gt;='Periodische Einnahmen'!$I39,R$1&lt;='Periodische Einnahmen'!$F39),'Periodische Einnahmen'!$D39,0),"")</f>
        <v/>
      </c>
      <c r="S124" s="32" t="str">
        <f ca="1">IFERROR(IF(AND(MOD(MONTH(S$1)+12-MONTH('Periodische Einnahmen'!$I39),'Periodische Einnahmen'!$H39)=0,S$1&gt;='Periodische Einnahmen'!$I39,S$1&lt;='Periodische Einnahmen'!$F39),'Periodische Einnahmen'!$D39,0),"")</f>
        <v/>
      </c>
      <c r="T124" s="32" t="str">
        <f ca="1">IFERROR(IF(AND(MOD(MONTH(T$1)+12-MONTH('Periodische Einnahmen'!$I39),'Periodische Einnahmen'!$H39)=0,T$1&gt;='Periodische Einnahmen'!$I39,T$1&lt;='Periodische Einnahmen'!$F39),'Periodische Einnahmen'!$D39,0),"")</f>
        <v/>
      </c>
      <c r="U124" s="32" t="str">
        <f ca="1">IFERROR(IF(AND(MOD(MONTH(U$1)+12-MONTH('Periodische Einnahmen'!$I39),'Periodische Einnahmen'!$H39)=0,U$1&gt;='Periodische Einnahmen'!$I39,U$1&lt;='Periodische Einnahmen'!$F39),'Periodische Einnahmen'!$D39,0),"")</f>
        <v/>
      </c>
      <c r="V124" s="32" t="str">
        <f ca="1">IFERROR(IF(AND(MOD(MONTH(V$1)+12-MONTH('Periodische Einnahmen'!$I39),'Periodische Einnahmen'!$H39)=0,V$1&gt;='Periodische Einnahmen'!$I39,V$1&lt;='Periodische Einnahmen'!$F39),'Periodische Einnahmen'!$D39,0),"")</f>
        <v/>
      </c>
      <c r="W124" s="32" t="str">
        <f ca="1">IFERROR(IF(AND(MOD(MONTH(W$1)+12-MONTH('Periodische Einnahmen'!$I39),'Periodische Einnahmen'!$H39)=0,W$1&gt;='Periodische Einnahmen'!$I39,W$1&lt;='Periodische Einnahmen'!$F39),'Periodische Einnahmen'!$D39,0),"")</f>
        <v/>
      </c>
      <c r="X124" s="32" t="str">
        <f ca="1">IFERROR(IF(AND(MOD(MONTH(X$1)+12-MONTH('Periodische Einnahmen'!$I39),'Periodische Einnahmen'!$H39)=0,X$1&gt;='Periodische Einnahmen'!$I39,X$1&lt;='Periodische Einnahmen'!$F39),'Periodische Einnahmen'!$D39,0),"")</f>
        <v/>
      </c>
      <c r="Y124" s="32" t="str">
        <f ca="1">IFERROR(IF(AND(MOD(MONTH(Y$1)+12-MONTH('Periodische Einnahmen'!$I39),'Periodische Einnahmen'!$H39)=0,Y$1&gt;='Periodische Einnahmen'!$I39,Y$1&lt;='Periodische Einnahmen'!$F39),'Periodische Einnahmen'!$D39,0),"")</f>
        <v/>
      </c>
      <c r="Z124" s="27">
        <f t="shared" ca="1" si="21"/>
        <v>0</v>
      </c>
      <c r="AA124" s="28">
        <f t="shared" ca="1" si="22"/>
        <v>0</v>
      </c>
    </row>
    <row r="125" spans="1:27">
      <c r="A125" s="31" t="str">
        <f>IF('Periodische Einnahmen'!A40&lt;&gt;"",'Periodische Einnahmen'!A40&amp;" ("&amp;'Periodische Einnahmen'!C40&amp;" "&amp;TEXT('Periodische Einnahmen'!D40,"0.00")&amp;" ab "&amp;TEXT('Periodische Einnahmen'!E40,"MMM/JJJJ")&amp;")","")</f>
        <v/>
      </c>
      <c r="B125" s="32" t="str">
        <f ca="1">IFERROR(IF(AND(MOD(MONTH(B$1)+12-MONTH('Periodische Einnahmen'!$I40),'Periodische Einnahmen'!$H40)=0,B$1&gt;='Periodische Einnahmen'!$I40,B$1&lt;='Periodische Einnahmen'!$F40),'Periodische Einnahmen'!$D40,0),"")</f>
        <v/>
      </c>
      <c r="C125" s="32" t="str">
        <f ca="1">IFERROR(IF(AND(MOD(MONTH(C$1)+12-MONTH('Periodische Einnahmen'!$I40),'Periodische Einnahmen'!$H40)=0,C$1&gt;='Periodische Einnahmen'!$I40,C$1&lt;='Periodische Einnahmen'!$F40),'Periodische Einnahmen'!$D40,0),"")</f>
        <v/>
      </c>
      <c r="D125" s="32" t="str">
        <f ca="1">IFERROR(IF(AND(MOD(MONTH(D$1)+12-MONTH('Periodische Einnahmen'!$I40),'Periodische Einnahmen'!$H40)=0,D$1&gt;='Periodische Einnahmen'!$I40,D$1&lt;='Periodische Einnahmen'!$F40),'Periodische Einnahmen'!$D40,0),"")</f>
        <v/>
      </c>
      <c r="E125" s="32" t="str">
        <f ca="1">IFERROR(IF(AND(MOD(MONTH(E$1)+12-MONTH('Periodische Einnahmen'!$I40),'Periodische Einnahmen'!$H40)=0,E$1&gt;='Periodische Einnahmen'!$I40,E$1&lt;='Periodische Einnahmen'!$F40),'Periodische Einnahmen'!$D40,0),"")</f>
        <v/>
      </c>
      <c r="F125" s="32" t="str">
        <f ca="1">IFERROR(IF(AND(MOD(MONTH(F$1)+12-MONTH('Periodische Einnahmen'!$I40),'Periodische Einnahmen'!$H40)=0,F$1&gt;='Periodische Einnahmen'!$I40,F$1&lt;='Periodische Einnahmen'!$F40),'Periodische Einnahmen'!$D40,0),"")</f>
        <v/>
      </c>
      <c r="G125" s="32" t="str">
        <f ca="1">IFERROR(IF(AND(MOD(MONTH(G$1)+12-MONTH('Periodische Einnahmen'!$I40),'Periodische Einnahmen'!$H40)=0,G$1&gt;='Periodische Einnahmen'!$I40,G$1&lt;='Periodische Einnahmen'!$F40),'Periodische Einnahmen'!$D40,0),"")</f>
        <v/>
      </c>
      <c r="H125" s="32" t="str">
        <f ca="1">IFERROR(IF(AND(MOD(MONTH(H$1)+12-MONTH('Periodische Einnahmen'!$I40),'Periodische Einnahmen'!$H40)=0,H$1&gt;='Periodische Einnahmen'!$I40,H$1&lt;='Periodische Einnahmen'!$F40),'Periodische Einnahmen'!$D40,0),"")</f>
        <v/>
      </c>
      <c r="I125" s="32" t="str">
        <f ca="1">IFERROR(IF(AND(MOD(MONTH(I$1)+12-MONTH('Periodische Einnahmen'!$I40),'Periodische Einnahmen'!$H40)=0,I$1&gt;='Periodische Einnahmen'!$I40,I$1&lt;='Periodische Einnahmen'!$F40),'Periodische Einnahmen'!$D40,0),"")</f>
        <v/>
      </c>
      <c r="J125" s="32" t="str">
        <f ca="1">IFERROR(IF(AND(MOD(MONTH(J$1)+12-MONTH('Periodische Einnahmen'!$I40),'Periodische Einnahmen'!$H40)=0,J$1&gt;='Periodische Einnahmen'!$I40,J$1&lt;='Periodische Einnahmen'!$F40),'Periodische Einnahmen'!$D40,0),"")</f>
        <v/>
      </c>
      <c r="K125" s="32" t="str">
        <f ca="1">IFERROR(IF(AND(MOD(MONTH(K$1)+12-MONTH('Periodische Einnahmen'!$I40),'Periodische Einnahmen'!$H40)=0,K$1&gt;='Periodische Einnahmen'!$I40,K$1&lt;='Periodische Einnahmen'!$F40),'Periodische Einnahmen'!$D40,0),"")</f>
        <v/>
      </c>
      <c r="L125" s="32" t="str">
        <f ca="1">IFERROR(IF(AND(MOD(MONTH(L$1)+12-MONTH('Periodische Einnahmen'!$I40),'Periodische Einnahmen'!$H40)=0,L$1&gt;='Periodische Einnahmen'!$I40,L$1&lt;='Periodische Einnahmen'!$F40),'Periodische Einnahmen'!$D40,0),"")</f>
        <v/>
      </c>
      <c r="M125" s="32" t="str">
        <f ca="1">IFERROR(IF(AND(MOD(MONTH(M$1)+12-MONTH('Periodische Einnahmen'!$I40),'Periodische Einnahmen'!$H40)=0,M$1&gt;='Periodische Einnahmen'!$I40,M$1&lt;='Periodische Einnahmen'!$F40),'Periodische Einnahmen'!$D40,0),"")</f>
        <v/>
      </c>
      <c r="N125" s="32" t="str">
        <f ca="1">IFERROR(IF(AND(MOD(MONTH(N$1)+12-MONTH('Periodische Einnahmen'!$I40),'Periodische Einnahmen'!$H40)=0,N$1&gt;='Periodische Einnahmen'!$I40,N$1&lt;='Periodische Einnahmen'!$F40),'Periodische Einnahmen'!$D40,0),"")</f>
        <v/>
      </c>
      <c r="O125" s="32" t="str">
        <f ca="1">IFERROR(IF(AND(MOD(MONTH(O$1)+12-MONTH('Periodische Einnahmen'!$I40),'Periodische Einnahmen'!$H40)=0,O$1&gt;='Periodische Einnahmen'!$I40,O$1&lt;='Periodische Einnahmen'!$F40),'Periodische Einnahmen'!$D40,0),"")</f>
        <v/>
      </c>
      <c r="P125" s="32" t="str">
        <f ca="1">IFERROR(IF(AND(MOD(MONTH(P$1)+12-MONTH('Periodische Einnahmen'!$I40),'Periodische Einnahmen'!$H40)=0,P$1&gt;='Periodische Einnahmen'!$I40,P$1&lt;='Periodische Einnahmen'!$F40),'Periodische Einnahmen'!$D40,0),"")</f>
        <v/>
      </c>
      <c r="Q125" s="32" t="str">
        <f ca="1">IFERROR(IF(AND(MOD(MONTH(Q$1)+12-MONTH('Periodische Einnahmen'!$I40),'Periodische Einnahmen'!$H40)=0,Q$1&gt;='Periodische Einnahmen'!$I40,Q$1&lt;='Periodische Einnahmen'!$F40),'Periodische Einnahmen'!$D40,0),"")</f>
        <v/>
      </c>
      <c r="R125" s="32" t="str">
        <f ca="1">IFERROR(IF(AND(MOD(MONTH(R$1)+12-MONTH('Periodische Einnahmen'!$I40),'Periodische Einnahmen'!$H40)=0,R$1&gt;='Periodische Einnahmen'!$I40,R$1&lt;='Periodische Einnahmen'!$F40),'Periodische Einnahmen'!$D40,0),"")</f>
        <v/>
      </c>
      <c r="S125" s="32" t="str">
        <f ca="1">IFERROR(IF(AND(MOD(MONTH(S$1)+12-MONTH('Periodische Einnahmen'!$I40),'Periodische Einnahmen'!$H40)=0,S$1&gt;='Periodische Einnahmen'!$I40,S$1&lt;='Periodische Einnahmen'!$F40),'Periodische Einnahmen'!$D40,0),"")</f>
        <v/>
      </c>
      <c r="T125" s="32" t="str">
        <f ca="1">IFERROR(IF(AND(MOD(MONTH(T$1)+12-MONTH('Periodische Einnahmen'!$I40),'Periodische Einnahmen'!$H40)=0,T$1&gt;='Periodische Einnahmen'!$I40,T$1&lt;='Periodische Einnahmen'!$F40),'Periodische Einnahmen'!$D40,0),"")</f>
        <v/>
      </c>
      <c r="U125" s="32" t="str">
        <f ca="1">IFERROR(IF(AND(MOD(MONTH(U$1)+12-MONTH('Periodische Einnahmen'!$I40),'Periodische Einnahmen'!$H40)=0,U$1&gt;='Periodische Einnahmen'!$I40,U$1&lt;='Periodische Einnahmen'!$F40),'Periodische Einnahmen'!$D40,0),"")</f>
        <v/>
      </c>
      <c r="V125" s="32" t="str">
        <f ca="1">IFERROR(IF(AND(MOD(MONTH(V$1)+12-MONTH('Periodische Einnahmen'!$I40),'Periodische Einnahmen'!$H40)=0,V$1&gt;='Periodische Einnahmen'!$I40,V$1&lt;='Periodische Einnahmen'!$F40),'Periodische Einnahmen'!$D40,0),"")</f>
        <v/>
      </c>
      <c r="W125" s="32" t="str">
        <f ca="1">IFERROR(IF(AND(MOD(MONTH(W$1)+12-MONTH('Periodische Einnahmen'!$I40),'Periodische Einnahmen'!$H40)=0,W$1&gt;='Periodische Einnahmen'!$I40,W$1&lt;='Periodische Einnahmen'!$F40),'Periodische Einnahmen'!$D40,0),"")</f>
        <v/>
      </c>
      <c r="X125" s="32" t="str">
        <f ca="1">IFERROR(IF(AND(MOD(MONTH(X$1)+12-MONTH('Periodische Einnahmen'!$I40),'Periodische Einnahmen'!$H40)=0,X$1&gt;='Periodische Einnahmen'!$I40,X$1&lt;='Periodische Einnahmen'!$F40),'Periodische Einnahmen'!$D40,0),"")</f>
        <v/>
      </c>
      <c r="Y125" s="32" t="str">
        <f ca="1">IFERROR(IF(AND(MOD(MONTH(Y$1)+12-MONTH('Periodische Einnahmen'!$I40),'Periodische Einnahmen'!$H40)=0,Y$1&gt;='Periodische Einnahmen'!$I40,Y$1&lt;='Periodische Einnahmen'!$F40),'Periodische Einnahmen'!$D40,0),"")</f>
        <v/>
      </c>
      <c r="Z125" s="27">
        <f t="shared" ca="1" si="21"/>
        <v>0</v>
      </c>
      <c r="AA125" s="28">
        <f t="shared" ca="1" si="22"/>
        <v>0</v>
      </c>
    </row>
    <row r="126" spans="1:27">
      <c r="A126" s="31" t="str">
        <f>IF('Periodische Einnahmen'!A41&lt;&gt;"",'Periodische Einnahmen'!A41&amp;" ("&amp;'Periodische Einnahmen'!C41&amp;" "&amp;TEXT('Periodische Einnahmen'!D41,"0.00")&amp;" ab "&amp;TEXT('Periodische Einnahmen'!E41,"MMM/JJJJ")&amp;")","")</f>
        <v/>
      </c>
      <c r="B126" s="32" t="str">
        <f ca="1">IFERROR(IF(AND(MOD(MONTH(B$1)+12-MONTH('Periodische Einnahmen'!$I41),'Periodische Einnahmen'!$H41)=0,B$1&gt;='Periodische Einnahmen'!$I41,B$1&lt;='Periodische Einnahmen'!$F41),'Periodische Einnahmen'!$D41,0),"")</f>
        <v/>
      </c>
      <c r="C126" s="32" t="str">
        <f ca="1">IFERROR(IF(AND(MOD(MONTH(C$1)+12-MONTH('Periodische Einnahmen'!$I41),'Periodische Einnahmen'!$H41)=0,C$1&gt;='Periodische Einnahmen'!$I41,C$1&lt;='Periodische Einnahmen'!$F41),'Periodische Einnahmen'!$D41,0),"")</f>
        <v/>
      </c>
      <c r="D126" s="32" t="str">
        <f ca="1">IFERROR(IF(AND(MOD(MONTH(D$1)+12-MONTH('Periodische Einnahmen'!$I41),'Periodische Einnahmen'!$H41)=0,D$1&gt;='Periodische Einnahmen'!$I41,D$1&lt;='Periodische Einnahmen'!$F41),'Periodische Einnahmen'!$D41,0),"")</f>
        <v/>
      </c>
      <c r="E126" s="32" t="str">
        <f ca="1">IFERROR(IF(AND(MOD(MONTH(E$1)+12-MONTH('Periodische Einnahmen'!$I41),'Periodische Einnahmen'!$H41)=0,E$1&gt;='Periodische Einnahmen'!$I41,E$1&lt;='Periodische Einnahmen'!$F41),'Periodische Einnahmen'!$D41,0),"")</f>
        <v/>
      </c>
      <c r="F126" s="32" t="str">
        <f ca="1">IFERROR(IF(AND(MOD(MONTH(F$1)+12-MONTH('Periodische Einnahmen'!$I41),'Periodische Einnahmen'!$H41)=0,F$1&gt;='Periodische Einnahmen'!$I41,F$1&lt;='Periodische Einnahmen'!$F41),'Periodische Einnahmen'!$D41,0),"")</f>
        <v/>
      </c>
      <c r="G126" s="32" t="str">
        <f ca="1">IFERROR(IF(AND(MOD(MONTH(G$1)+12-MONTH('Periodische Einnahmen'!$I41),'Periodische Einnahmen'!$H41)=0,G$1&gt;='Periodische Einnahmen'!$I41,G$1&lt;='Periodische Einnahmen'!$F41),'Periodische Einnahmen'!$D41,0),"")</f>
        <v/>
      </c>
      <c r="H126" s="32" t="str">
        <f ca="1">IFERROR(IF(AND(MOD(MONTH(H$1)+12-MONTH('Periodische Einnahmen'!$I41),'Periodische Einnahmen'!$H41)=0,H$1&gt;='Periodische Einnahmen'!$I41,H$1&lt;='Periodische Einnahmen'!$F41),'Periodische Einnahmen'!$D41,0),"")</f>
        <v/>
      </c>
      <c r="I126" s="32" t="str">
        <f ca="1">IFERROR(IF(AND(MOD(MONTH(I$1)+12-MONTH('Periodische Einnahmen'!$I41),'Periodische Einnahmen'!$H41)=0,I$1&gt;='Periodische Einnahmen'!$I41,I$1&lt;='Periodische Einnahmen'!$F41),'Periodische Einnahmen'!$D41,0),"")</f>
        <v/>
      </c>
      <c r="J126" s="32" t="str">
        <f ca="1">IFERROR(IF(AND(MOD(MONTH(J$1)+12-MONTH('Periodische Einnahmen'!$I41),'Periodische Einnahmen'!$H41)=0,J$1&gt;='Periodische Einnahmen'!$I41,J$1&lt;='Periodische Einnahmen'!$F41),'Periodische Einnahmen'!$D41,0),"")</f>
        <v/>
      </c>
      <c r="K126" s="32" t="str">
        <f ca="1">IFERROR(IF(AND(MOD(MONTH(K$1)+12-MONTH('Periodische Einnahmen'!$I41),'Periodische Einnahmen'!$H41)=0,K$1&gt;='Periodische Einnahmen'!$I41,K$1&lt;='Periodische Einnahmen'!$F41),'Periodische Einnahmen'!$D41,0),"")</f>
        <v/>
      </c>
      <c r="L126" s="32" t="str">
        <f ca="1">IFERROR(IF(AND(MOD(MONTH(L$1)+12-MONTH('Periodische Einnahmen'!$I41),'Periodische Einnahmen'!$H41)=0,L$1&gt;='Periodische Einnahmen'!$I41,L$1&lt;='Periodische Einnahmen'!$F41),'Periodische Einnahmen'!$D41,0),"")</f>
        <v/>
      </c>
      <c r="M126" s="32" t="str">
        <f ca="1">IFERROR(IF(AND(MOD(MONTH(M$1)+12-MONTH('Periodische Einnahmen'!$I41),'Periodische Einnahmen'!$H41)=0,M$1&gt;='Periodische Einnahmen'!$I41,M$1&lt;='Periodische Einnahmen'!$F41),'Periodische Einnahmen'!$D41,0),"")</f>
        <v/>
      </c>
      <c r="N126" s="32" t="str">
        <f ca="1">IFERROR(IF(AND(MOD(MONTH(N$1)+12-MONTH('Periodische Einnahmen'!$I41),'Periodische Einnahmen'!$H41)=0,N$1&gt;='Periodische Einnahmen'!$I41,N$1&lt;='Periodische Einnahmen'!$F41),'Periodische Einnahmen'!$D41,0),"")</f>
        <v/>
      </c>
      <c r="O126" s="32" t="str">
        <f ca="1">IFERROR(IF(AND(MOD(MONTH(O$1)+12-MONTH('Periodische Einnahmen'!$I41),'Periodische Einnahmen'!$H41)=0,O$1&gt;='Periodische Einnahmen'!$I41,O$1&lt;='Periodische Einnahmen'!$F41),'Periodische Einnahmen'!$D41,0),"")</f>
        <v/>
      </c>
      <c r="P126" s="32" t="str">
        <f ca="1">IFERROR(IF(AND(MOD(MONTH(P$1)+12-MONTH('Periodische Einnahmen'!$I41),'Periodische Einnahmen'!$H41)=0,P$1&gt;='Periodische Einnahmen'!$I41,P$1&lt;='Periodische Einnahmen'!$F41),'Periodische Einnahmen'!$D41,0),"")</f>
        <v/>
      </c>
      <c r="Q126" s="32" t="str">
        <f ca="1">IFERROR(IF(AND(MOD(MONTH(Q$1)+12-MONTH('Periodische Einnahmen'!$I41),'Periodische Einnahmen'!$H41)=0,Q$1&gt;='Periodische Einnahmen'!$I41,Q$1&lt;='Periodische Einnahmen'!$F41),'Periodische Einnahmen'!$D41,0),"")</f>
        <v/>
      </c>
      <c r="R126" s="32" t="str">
        <f ca="1">IFERROR(IF(AND(MOD(MONTH(R$1)+12-MONTH('Periodische Einnahmen'!$I41),'Periodische Einnahmen'!$H41)=0,R$1&gt;='Periodische Einnahmen'!$I41,R$1&lt;='Periodische Einnahmen'!$F41),'Periodische Einnahmen'!$D41,0),"")</f>
        <v/>
      </c>
      <c r="S126" s="32" t="str">
        <f ca="1">IFERROR(IF(AND(MOD(MONTH(S$1)+12-MONTH('Periodische Einnahmen'!$I41),'Periodische Einnahmen'!$H41)=0,S$1&gt;='Periodische Einnahmen'!$I41,S$1&lt;='Periodische Einnahmen'!$F41),'Periodische Einnahmen'!$D41,0),"")</f>
        <v/>
      </c>
      <c r="T126" s="32" t="str">
        <f ca="1">IFERROR(IF(AND(MOD(MONTH(T$1)+12-MONTH('Periodische Einnahmen'!$I41),'Periodische Einnahmen'!$H41)=0,T$1&gt;='Periodische Einnahmen'!$I41,T$1&lt;='Periodische Einnahmen'!$F41),'Periodische Einnahmen'!$D41,0),"")</f>
        <v/>
      </c>
      <c r="U126" s="32" t="str">
        <f ca="1">IFERROR(IF(AND(MOD(MONTH(U$1)+12-MONTH('Periodische Einnahmen'!$I41),'Periodische Einnahmen'!$H41)=0,U$1&gt;='Periodische Einnahmen'!$I41,U$1&lt;='Periodische Einnahmen'!$F41),'Periodische Einnahmen'!$D41,0),"")</f>
        <v/>
      </c>
      <c r="V126" s="32" t="str">
        <f ca="1">IFERROR(IF(AND(MOD(MONTH(V$1)+12-MONTH('Periodische Einnahmen'!$I41),'Periodische Einnahmen'!$H41)=0,V$1&gt;='Periodische Einnahmen'!$I41,V$1&lt;='Periodische Einnahmen'!$F41),'Periodische Einnahmen'!$D41,0),"")</f>
        <v/>
      </c>
      <c r="W126" s="32" t="str">
        <f ca="1">IFERROR(IF(AND(MOD(MONTH(W$1)+12-MONTH('Periodische Einnahmen'!$I41),'Periodische Einnahmen'!$H41)=0,W$1&gt;='Periodische Einnahmen'!$I41,W$1&lt;='Periodische Einnahmen'!$F41),'Periodische Einnahmen'!$D41,0),"")</f>
        <v/>
      </c>
      <c r="X126" s="32" t="str">
        <f ca="1">IFERROR(IF(AND(MOD(MONTH(X$1)+12-MONTH('Periodische Einnahmen'!$I41),'Periodische Einnahmen'!$H41)=0,X$1&gt;='Periodische Einnahmen'!$I41,X$1&lt;='Periodische Einnahmen'!$F41),'Periodische Einnahmen'!$D41,0),"")</f>
        <v/>
      </c>
      <c r="Y126" s="32" t="str">
        <f ca="1">IFERROR(IF(AND(MOD(MONTH(Y$1)+12-MONTH('Periodische Einnahmen'!$I41),'Periodische Einnahmen'!$H41)=0,Y$1&gt;='Periodische Einnahmen'!$I41,Y$1&lt;='Periodische Einnahmen'!$F41),'Periodische Einnahmen'!$D41,0),"")</f>
        <v/>
      </c>
      <c r="Z126" s="27">
        <f t="shared" ca="1" si="21"/>
        <v>0</v>
      </c>
      <c r="AA126" s="28">
        <f t="shared" ca="1" si="22"/>
        <v>0</v>
      </c>
    </row>
    <row r="127" spans="1:27">
      <c r="A127" s="31" t="str">
        <f>IF('Periodische Einnahmen'!A42&lt;&gt;"",'Periodische Einnahmen'!A42&amp;" ("&amp;'Periodische Einnahmen'!C42&amp;" "&amp;TEXT('Periodische Einnahmen'!D42,"0.00")&amp;" ab "&amp;TEXT('Periodische Einnahmen'!E42,"MMM/JJJJ")&amp;")","")</f>
        <v/>
      </c>
      <c r="B127" s="32" t="str">
        <f ca="1">IFERROR(IF(AND(MOD(MONTH(B$1)+12-MONTH('Periodische Einnahmen'!$I42),'Periodische Einnahmen'!$H42)=0,B$1&gt;='Periodische Einnahmen'!$I42,B$1&lt;='Periodische Einnahmen'!$F42),'Periodische Einnahmen'!$D42,0),"")</f>
        <v/>
      </c>
      <c r="C127" s="32" t="str">
        <f ca="1">IFERROR(IF(AND(MOD(MONTH(C$1)+12-MONTH('Periodische Einnahmen'!$I42),'Periodische Einnahmen'!$H42)=0,C$1&gt;='Periodische Einnahmen'!$I42,C$1&lt;='Periodische Einnahmen'!$F42),'Periodische Einnahmen'!$D42,0),"")</f>
        <v/>
      </c>
      <c r="D127" s="32" t="str">
        <f ca="1">IFERROR(IF(AND(MOD(MONTH(D$1)+12-MONTH('Periodische Einnahmen'!$I42),'Periodische Einnahmen'!$H42)=0,D$1&gt;='Periodische Einnahmen'!$I42,D$1&lt;='Periodische Einnahmen'!$F42),'Periodische Einnahmen'!$D42,0),"")</f>
        <v/>
      </c>
      <c r="E127" s="32" t="str">
        <f ca="1">IFERROR(IF(AND(MOD(MONTH(E$1)+12-MONTH('Periodische Einnahmen'!$I42),'Periodische Einnahmen'!$H42)=0,E$1&gt;='Periodische Einnahmen'!$I42,E$1&lt;='Periodische Einnahmen'!$F42),'Periodische Einnahmen'!$D42,0),"")</f>
        <v/>
      </c>
      <c r="F127" s="32" t="str">
        <f ca="1">IFERROR(IF(AND(MOD(MONTH(F$1)+12-MONTH('Periodische Einnahmen'!$I42),'Periodische Einnahmen'!$H42)=0,F$1&gt;='Periodische Einnahmen'!$I42,F$1&lt;='Periodische Einnahmen'!$F42),'Periodische Einnahmen'!$D42,0),"")</f>
        <v/>
      </c>
      <c r="G127" s="32" t="str">
        <f ca="1">IFERROR(IF(AND(MOD(MONTH(G$1)+12-MONTH('Periodische Einnahmen'!$I42),'Periodische Einnahmen'!$H42)=0,G$1&gt;='Periodische Einnahmen'!$I42,G$1&lt;='Periodische Einnahmen'!$F42),'Periodische Einnahmen'!$D42,0),"")</f>
        <v/>
      </c>
      <c r="H127" s="32" t="str">
        <f ca="1">IFERROR(IF(AND(MOD(MONTH(H$1)+12-MONTH('Periodische Einnahmen'!$I42),'Periodische Einnahmen'!$H42)=0,H$1&gt;='Periodische Einnahmen'!$I42,H$1&lt;='Periodische Einnahmen'!$F42),'Periodische Einnahmen'!$D42,0),"")</f>
        <v/>
      </c>
      <c r="I127" s="32" t="str">
        <f ca="1">IFERROR(IF(AND(MOD(MONTH(I$1)+12-MONTH('Periodische Einnahmen'!$I42),'Periodische Einnahmen'!$H42)=0,I$1&gt;='Periodische Einnahmen'!$I42,I$1&lt;='Periodische Einnahmen'!$F42),'Periodische Einnahmen'!$D42,0),"")</f>
        <v/>
      </c>
      <c r="J127" s="32" t="str">
        <f ca="1">IFERROR(IF(AND(MOD(MONTH(J$1)+12-MONTH('Periodische Einnahmen'!$I42),'Periodische Einnahmen'!$H42)=0,J$1&gt;='Periodische Einnahmen'!$I42,J$1&lt;='Periodische Einnahmen'!$F42),'Periodische Einnahmen'!$D42,0),"")</f>
        <v/>
      </c>
      <c r="K127" s="32" t="str">
        <f ca="1">IFERROR(IF(AND(MOD(MONTH(K$1)+12-MONTH('Periodische Einnahmen'!$I42),'Periodische Einnahmen'!$H42)=0,K$1&gt;='Periodische Einnahmen'!$I42,K$1&lt;='Periodische Einnahmen'!$F42),'Periodische Einnahmen'!$D42,0),"")</f>
        <v/>
      </c>
      <c r="L127" s="32" t="str">
        <f ca="1">IFERROR(IF(AND(MOD(MONTH(L$1)+12-MONTH('Periodische Einnahmen'!$I42),'Periodische Einnahmen'!$H42)=0,L$1&gt;='Periodische Einnahmen'!$I42,L$1&lt;='Periodische Einnahmen'!$F42),'Periodische Einnahmen'!$D42,0),"")</f>
        <v/>
      </c>
      <c r="M127" s="32" t="str">
        <f ca="1">IFERROR(IF(AND(MOD(MONTH(M$1)+12-MONTH('Periodische Einnahmen'!$I42),'Periodische Einnahmen'!$H42)=0,M$1&gt;='Periodische Einnahmen'!$I42,M$1&lt;='Periodische Einnahmen'!$F42),'Periodische Einnahmen'!$D42,0),"")</f>
        <v/>
      </c>
      <c r="N127" s="32" t="str">
        <f ca="1">IFERROR(IF(AND(MOD(MONTH(N$1)+12-MONTH('Periodische Einnahmen'!$I42),'Periodische Einnahmen'!$H42)=0,N$1&gt;='Periodische Einnahmen'!$I42,N$1&lt;='Periodische Einnahmen'!$F42),'Periodische Einnahmen'!$D42,0),"")</f>
        <v/>
      </c>
      <c r="O127" s="32" t="str">
        <f ca="1">IFERROR(IF(AND(MOD(MONTH(O$1)+12-MONTH('Periodische Einnahmen'!$I42),'Periodische Einnahmen'!$H42)=0,O$1&gt;='Periodische Einnahmen'!$I42,O$1&lt;='Periodische Einnahmen'!$F42),'Periodische Einnahmen'!$D42,0),"")</f>
        <v/>
      </c>
      <c r="P127" s="32" t="str">
        <f ca="1">IFERROR(IF(AND(MOD(MONTH(P$1)+12-MONTH('Periodische Einnahmen'!$I42),'Periodische Einnahmen'!$H42)=0,P$1&gt;='Periodische Einnahmen'!$I42,P$1&lt;='Periodische Einnahmen'!$F42),'Periodische Einnahmen'!$D42,0),"")</f>
        <v/>
      </c>
      <c r="Q127" s="32" t="str">
        <f ca="1">IFERROR(IF(AND(MOD(MONTH(Q$1)+12-MONTH('Periodische Einnahmen'!$I42),'Periodische Einnahmen'!$H42)=0,Q$1&gt;='Periodische Einnahmen'!$I42,Q$1&lt;='Periodische Einnahmen'!$F42),'Periodische Einnahmen'!$D42,0),"")</f>
        <v/>
      </c>
      <c r="R127" s="32" t="str">
        <f ca="1">IFERROR(IF(AND(MOD(MONTH(R$1)+12-MONTH('Periodische Einnahmen'!$I42),'Periodische Einnahmen'!$H42)=0,R$1&gt;='Periodische Einnahmen'!$I42,R$1&lt;='Periodische Einnahmen'!$F42),'Periodische Einnahmen'!$D42,0),"")</f>
        <v/>
      </c>
      <c r="S127" s="32" t="str">
        <f ca="1">IFERROR(IF(AND(MOD(MONTH(S$1)+12-MONTH('Periodische Einnahmen'!$I42),'Periodische Einnahmen'!$H42)=0,S$1&gt;='Periodische Einnahmen'!$I42,S$1&lt;='Periodische Einnahmen'!$F42),'Periodische Einnahmen'!$D42,0),"")</f>
        <v/>
      </c>
      <c r="T127" s="32" t="str">
        <f ca="1">IFERROR(IF(AND(MOD(MONTH(T$1)+12-MONTH('Periodische Einnahmen'!$I42),'Periodische Einnahmen'!$H42)=0,T$1&gt;='Periodische Einnahmen'!$I42,T$1&lt;='Periodische Einnahmen'!$F42),'Periodische Einnahmen'!$D42,0),"")</f>
        <v/>
      </c>
      <c r="U127" s="32" t="str">
        <f ca="1">IFERROR(IF(AND(MOD(MONTH(U$1)+12-MONTH('Periodische Einnahmen'!$I42),'Periodische Einnahmen'!$H42)=0,U$1&gt;='Periodische Einnahmen'!$I42,U$1&lt;='Periodische Einnahmen'!$F42),'Periodische Einnahmen'!$D42,0),"")</f>
        <v/>
      </c>
      <c r="V127" s="32" t="str">
        <f ca="1">IFERROR(IF(AND(MOD(MONTH(V$1)+12-MONTH('Periodische Einnahmen'!$I42),'Periodische Einnahmen'!$H42)=0,V$1&gt;='Periodische Einnahmen'!$I42,V$1&lt;='Periodische Einnahmen'!$F42),'Periodische Einnahmen'!$D42,0),"")</f>
        <v/>
      </c>
      <c r="W127" s="32" t="str">
        <f ca="1">IFERROR(IF(AND(MOD(MONTH(W$1)+12-MONTH('Periodische Einnahmen'!$I42),'Periodische Einnahmen'!$H42)=0,W$1&gt;='Periodische Einnahmen'!$I42,W$1&lt;='Periodische Einnahmen'!$F42),'Periodische Einnahmen'!$D42,0),"")</f>
        <v/>
      </c>
      <c r="X127" s="32" t="str">
        <f ca="1">IFERROR(IF(AND(MOD(MONTH(X$1)+12-MONTH('Periodische Einnahmen'!$I42),'Periodische Einnahmen'!$H42)=0,X$1&gt;='Periodische Einnahmen'!$I42,X$1&lt;='Periodische Einnahmen'!$F42),'Periodische Einnahmen'!$D42,0),"")</f>
        <v/>
      </c>
      <c r="Y127" s="32" t="str">
        <f ca="1">IFERROR(IF(AND(MOD(MONTH(Y$1)+12-MONTH('Periodische Einnahmen'!$I42),'Periodische Einnahmen'!$H42)=0,Y$1&gt;='Periodische Einnahmen'!$I42,Y$1&lt;='Periodische Einnahmen'!$F42),'Periodische Einnahmen'!$D42,0),"")</f>
        <v/>
      </c>
      <c r="Z127" s="27">
        <f t="shared" ca="1" si="21"/>
        <v>0</v>
      </c>
      <c r="AA127" s="28">
        <f t="shared" ca="1" si="22"/>
        <v>0</v>
      </c>
    </row>
    <row r="128" spans="1:27">
      <c r="A128" s="31" t="str">
        <f>IF('Periodische Einnahmen'!A43&lt;&gt;"",'Periodische Einnahmen'!A43&amp;" ("&amp;'Periodische Einnahmen'!C43&amp;" "&amp;TEXT('Periodische Einnahmen'!D43,"0.00")&amp;" ab "&amp;TEXT('Periodische Einnahmen'!E43,"MMM/JJJJ")&amp;")","")</f>
        <v/>
      </c>
      <c r="B128" s="32" t="str">
        <f ca="1">IFERROR(IF(AND(MOD(MONTH(B$1)+12-MONTH('Periodische Einnahmen'!$I43),'Periodische Einnahmen'!$H43)=0,B$1&gt;='Periodische Einnahmen'!$I43,B$1&lt;='Periodische Einnahmen'!$F43),'Periodische Einnahmen'!$D43,0),"")</f>
        <v/>
      </c>
      <c r="C128" s="32" t="str">
        <f ca="1">IFERROR(IF(AND(MOD(MONTH(C$1)+12-MONTH('Periodische Einnahmen'!$I43),'Periodische Einnahmen'!$H43)=0,C$1&gt;='Periodische Einnahmen'!$I43,C$1&lt;='Periodische Einnahmen'!$F43),'Periodische Einnahmen'!$D43,0),"")</f>
        <v/>
      </c>
      <c r="D128" s="32" t="str">
        <f ca="1">IFERROR(IF(AND(MOD(MONTH(D$1)+12-MONTH('Periodische Einnahmen'!$I43),'Periodische Einnahmen'!$H43)=0,D$1&gt;='Periodische Einnahmen'!$I43,D$1&lt;='Periodische Einnahmen'!$F43),'Periodische Einnahmen'!$D43,0),"")</f>
        <v/>
      </c>
      <c r="E128" s="32" t="str">
        <f ca="1">IFERROR(IF(AND(MOD(MONTH(E$1)+12-MONTH('Periodische Einnahmen'!$I43),'Periodische Einnahmen'!$H43)=0,E$1&gt;='Periodische Einnahmen'!$I43,E$1&lt;='Periodische Einnahmen'!$F43),'Periodische Einnahmen'!$D43,0),"")</f>
        <v/>
      </c>
      <c r="F128" s="32" t="str">
        <f ca="1">IFERROR(IF(AND(MOD(MONTH(F$1)+12-MONTH('Periodische Einnahmen'!$I43),'Periodische Einnahmen'!$H43)=0,F$1&gt;='Periodische Einnahmen'!$I43,F$1&lt;='Periodische Einnahmen'!$F43),'Periodische Einnahmen'!$D43,0),"")</f>
        <v/>
      </c>
      <c r="G128" s="32" t="str">
        <f ca="1">IFERROR(IF(AND(MOD(MONTH(G$1)+12-MONTH('Periodische Einnahmen'!$I43),'Periodische Einnahmen'!$H43)=0,G$1&gt;='Periodische Einnahmen'!$I43,G$1&lt;='Periodische Einnahmen'!$F43),'Periodische Einnahmen'!$D43,0),"")</f>
        <v/>
      </c>
      <c r="H128" s="32" t="str">
        <f ca="1">IFERROR(IF(AND(MOD(MONTH(H$1)+12-MONTH('Periodische Einnahmen'!$I43),'Periodische Einnahmen'!$H43)=0,H$1&gt;='Periodische Einnahmen'!$I43,H$1&lt;='Periodische Einnahmen'!$F43),'Periodische Einnahmen'!$D43,0),"")</f>
        <v/>
      </c>
      <c r="I128" s="32" t="str">
        <f ca="1">IFERROR(IF(AND(MOD(MONTH(I$1)+12-MONTH('Periodische Einnahmen'!$I43),'Periodische Einnahmen'!$H43)=0,I$1&gt;='Periodische Einnahmen'!$I43,I$1&lt;='Periodische Einnahmen'!$F43),'Periodische Einnahmen'!$D43,0),"")</f>
        <v/>
      </c>
      <c r="J128" s="32" t="str">
        <f ca="1">IFERROR(IF(AND(MOD(MONTH(J$1)+12-MONTH('Periodische Einnahmen'!$I43),'Periodische Einnahmen'!$H43)=0,J$1&gt;='Periodische Einnahmen'!$I43,J$1&lt;='Periodische Einnahmen'!$F43),'Periodische Einnahmen'!$D43,0),"")</f>
        <v/>
      </c>
      <c r="K128" s="32" t="str">
        <f ca="1">IFERROR(IF(AND(MOD(MONTH(K$1)+12-MONTH('Periodische Einnahmen'!$I43),'Periodische Einnahmen'!$H43)=0,K$1&gt;='Periodische Einnahmen'!$I43,K$1&lt;='Periodische Einnahmen'!$F43),'Periodische Einnahmen'!$D43,0),"")</f>
        <v/>
      </c>
      <c r="L128" s="32" t="str">
        <f ca="1">IFERROR(IF(AND(MOD(MONTH(L$1)+12-MONTH('Periodische Einnahmen'!$I43),'Periodische Einnahmen'!$H43)=0,L$1&gt;='Periodische Einnahmen'!$I43,L$1&lt;='Periodische Einnahmen'!$F43),'Periodische Einnahmen'!$D43,0),"")</f>
        <v/>
      </c>
      <c r="M128" s="32" t="str">
        <f ca="1">IFERROR(IF(AND(MOD(MONTH(M$1)+12-MONTH('Periodische Einnahmen'!$I43),'Periodische Einnahmen'!$H43)=0,M$1&gt;='Periodische Einnahmen'!$I43,M$1&lt;='Periodische Einnahmen'!$F43),'Periodische Einnahmen'!$D43,0),"")</f>
        <v/>
      </c>
      <c r="N128" s="32" t="str">
        <f ca="1">IFERROR(IF(AND(MOD(MONTH(N$1)+12-MONTH('Periodische Einnahmen'!$I43),'Periodische Einnahmen'!$H43)=0,N$1&gt;='Periodische Einnahmen'!$I43,N$1&lt;='Periodische Einnahmen'!$F43),'Periodische Einnahmen'!$D43,0),"")</f>
        <v/>
      </c>
      <c r="O128" s="32" t="str">
        <f ca="1">IFERROR(IF(AND(MOD(MONTH(O$1)+12-MONTH('Periodische Einnahmen'!$I43),'Periodische Einnahmen'!$H43)=0,O$1&gt;='Periodische Einnahmen'!$I43,O$1&lt;='Periodische Einnahmen'!$F43),'Periodische Einnahmen'!$D43,0),"")</f>
        <v/>
      </c>
      <c r="P128" s="32" t="str">
        <f ca="1">IFERROR(IF(AND(MOD(MONTH(P$1)+12-MONTH('Periodische Einnahmen'!$I43),'Periodische Einnahmen'!$H43)=0,P$1&gt;='Periodische Einnahmen'!$I43,P$1&lt;='Periodische Einnahmen'!$F43),'Periodische Einnahmen'!$D43,0),"")</f>
        <v/>
      </c>
      <c r="Q128" s="32" t="str">
        <f ca="1">IFERROR(IF(AND(MOD(MONTH(Q$1)+12-MONTH('Periodische Einnahmen'!$I43),'Periodische Einnahmen'!$H43)=0,Q$1&gt;='Periodische Einnahmen'!$I43,Q$1&lt;='Periodische Einnahmen'!$F43),'Periodische Einnahmen'!$D43,0),"")</f>
        <v/>
      </c>
      <c r="R128" s="32" t="str">
        <f ca="1">IFERROR(IF(AND(MOD(MONTH(R$1)+12-MONTH('Periodische Einnahmen'!$I43),'Periodische Einnahmen'!$H43)=0,R$1&gt;='Periodische Einnahmen'!$I43,R$1&lt;='Periodische Einnahmen'!$F43),'Periodische Einnahmen'!$D43,0),"")</f>
        <v/>
      </c>
      <c r="S128" s="32" t="str">
        <f ca="1">IFERROR(IF(AND(MOD(MONTH(S$1)+12-MONTH('Periodische Einnahmen'!$I43),'Periodische Einnahmen'!$H43)=0,S$1&gt;='Periodische Einnahmen'!$I43,S$1&lt;='Periodische Einnahmen'!$F43),'Periodische Einnahmen'!$D43,0),"")</f>
        <v/>
      </c>
      <c r="T128" s="32" t="str">
        <f ca="1">IFERROR(IF(AND(MOD(MONTH(T$1)+12-MONTH('Periodische Einnahmen'!$I43),'Periodische Einnahmen'!$H43)=0,T$1&gt;='Periodische Einnahmen'!$I43,T$1&lt;='Periodische Einnahmen'!$F43),'Periodische Einnahmen'!$D43,0),"")</f>
        <v/>
      </c>
      <c r="U128" s="32" t="str">
        <f ca="1">IFERROR(IF(AND(MOD(MONTH(U$1)+12-MONTH('Periodische Einnahmen'!$I43),'Periodische Einnahmen'!$H43)=0,U$1&gt;='Periodische Einnahmen'!$I43,U$1&lt;='Periodische Einnahmen'!$F43),'Periodische Einnahmen'!$D43,0),"")</f>
        <v/>
      </c>
      <c r="V128" s="32" t="str">
        <f ca="1">IFERROR(IF(AND(MOD(MONTH(V$1)+12-MONTH('Periodische Einnahmen'!$I43),'Periodische Einnahmen'!$H43)=0,V$1&gt;='Periodische Einnahmen'!$I43,V$1&lt;='Periodische Einnahmen'!$F43),'Periodische Einnahmen'!$D43,0),"")</f>
        <v/>
      </c>
      <c r="W128" s="32" t="str">
        <f ca="1">IFERROR(IF(AND(MOD(MONTH(W$1)+12-MONTH('Periodische Einnahmen'!$I43),'Periodische Einnahmen'!$H43)=0,W$1&gt;='Periodische Einnahmen'!$I43,W$1&lt;='Periodische Einnahmen'!$F43),'Periodische Einnahmen'!$D43,0),"")</f>
        <v/>
      </c>
      <c r="X128" s="32" t="str">
        <f ca="1">IFERROR(IF(AND(MOD(MONTH(X$1)+12-MONTH('Periodische Einnahmen'!$I43),'Periodische Einnahmen'!$H43)=0,X$1&gt;='Periodische Einnahmen'!$I43,X$1&lt;='Periodische Einnahmen'!$F43),'Periodische Einnahmen'!$D43,0),"")</f>
        <v/>
      </c>
      <c r="Y128" s="32" t="str">
        <f ca="1">IFERROR(IF(AND(MOD(MONTH(Y$1)+12-MONTH('Periodische Einnahmen'!$I43),'Periodische Einnahmen'!$H43)=0,Y$1&gt;='Periodische Einnahmen'!$I43,Y$1&lt;='Periodische Einnahmen'!$F43),'Periodische Einnahmen'!$D43,0),"")</f>
        <v/>
      </c>
      <c r="Z128" s="27">
        <f t="shared" ca="1" si="21"/>
        <v>0</v>
      </c>
      <c r="AA128" s="28">
        <f t="shared" ca="1" si="22"/>
        <v>0</v>
      </c>
    </row>
    <row r="129" spans="1:27">
      <c r="A129" s="31" t="str">
        <f>IF('Periodische Einnahmen'!A44&lt;&gt;"",'Periodische Einnahmen'!A44&amp;" ("&amp;'Periodische Einnahmen'!C44&amp;" "&amp;TEXT('Periodische Einnahmen'!D44,"0.00")&amp;" ab "&amp;TEXT('Periodische Einnahmen'!E44,"MMM/JJJJ")&amp;")","")</f>
        <v/>
      </c>
      <c r="B129" s="32" t="str">
        <f ca="1">IFERROR(IF(AND(MOD(MONTH(B$1)+12-MONTH('Periodische Einnahmen'!$I44),'Periodische Einnahmen'!$H44)=0,B$1&gt;='Periodische Einnahmen'!$I44,B$1&lt;='Periodische Einnahmen'!$F44),'Periodische Einnahmen'!$D44,0),"")</f>
        <v/>
      </c>
      <c r="C129" s="32" t="str">
        <f ca="1">IFERROR(IF(AND(MOD(MONTH(C$1)+12-MONTH('Periodische Einnahmen'!$I44),'Periodische Einnahmen'!$H44)=0,C$1&gt;='Periodische Einnahmen'!$I44,C$1&lt;='Periodische Einnahmen'!$F44),'Periodische Einnahmen'!$D44,0),"")</f>
        <v/>
      </c>
      <c r="D129" s="32" t="str">
        <f ca="1">IFERROR(IF(AND(MOD(MONTH(D$1)+12-MONTH('Periodische Einnahmen'!$I44),'Periodische Einnahmen'!$H44)=0,D$1&gt;='Periodische Einnahmen'!$I44,D$1&lt;='Periodische Einnahmen'!$F44),'Periodische Einnahmen'!$D44,0),"")</f>
        <v/>
      </c>
      <c r="E129" s="32" t="str">
        <f ca="1">IFERROR(IF(AND(MOD(MONTH(E$1)+12-MONTH('Periodische Einnahmen'!$I44),'Periodische Einnahmen'!$H44)=0,E$1&gt;='Periodische Einnahmen'!$I44,E$1&lt;='Periodische Einnahmen'!$F44),'Periodische Einnahmen'!$D44,0),"")</f>
        <v/>
      </c>
      <c r="F129" s="32" t="str">
        <f ca="1">IFERROR(IF(AND(MOD(MONTH(F$1)+12-MONTH('Periodische Einnahmen'!$I44),'Periodische Einnahmen'!$H44)=0,F$1&gt;='Periodische Einnahmen'!$I44,F$1&lt;='Periodische Einnahmen'!$F44),'Periodische Einnahmen'!$D44,0),"")</f>
        <v/>
      </c>
      <c r="G129" s="32" t="str">
        <f ca="1">IFERROR(IF(AND(MOD(MONTH(G$1)+12-MONTH('Periodische Einnahmen'!$I44),'Periodische Einnahmen'!$H44)=0,G$1&gt;='Periodische Einnahmen'!$I44,G$1&lt;='Periodische Einnahmen'!$F44),'Periodische Einnahmen'!$D44,0),"")</f>
        <v/>
      </c>
      <c r="H129" s="32" t="str">
        <f ca="1">IFERROR(IF(AND(MOD(MONTH(H$1)+12-MONTH('Periodische Einnahmen'!$I44),'Periodische Einnahmen'!$H44)=0,H$1&gt;='Periodische Einnahmen'!$I44,H$1&lt;='Periodische Einnahmen'!$F44),'Periodische Einnahmen'!$D44,0),"")</f>
        <v/>
      </c>
      <c r="I129" s="32" t="str">
        <f ca="1">IFERROR(IF(AND(MOD(MONTH(I$1)+12-MONTH('Periodische Einnahmen'!$I44),'Periodische Einnahmen'!$H44)=0,I$1&gt;='Periodische Einnahmen'!$I44,I$1&lt;='Periodische Einnahmen'!$F44),'Periodische Einnahmen'!$D44,0),"")</f>
        <v/>
      </c>
      <c r="J129" s="32" t="str">
        <f ca="1">IFERROR(IF(AND(MOD(MONTH(J$1)+12-MONTH('Periodische Einnahmen'!$I44),'Periodische Einnahmen'!$H44)=0,J$1&gt;='Periodische Einnahmen'!$I44,J$1&lt;='Periodische Einnahmen'!$F44),'Periodische Einnahmen'!$D44,0),"")</f>
        <v/>
      </c>
      <c r="K129" s="32" t="str">
        <f ca="1">IFERROR(IF(AND(MOD(MONTH(K$1)+12-MONTH('Periodische Einnahmen'!$I44),'Periodische Einnahmen'!$H44)=0,K$1&gt;='Periodische Einnahmen'!$I44,K$1&lt;='Periodische Einnahmen'!$F44),'Periodische Einnahmen'!$D44,0),"")</f>
        <v/>
      </c>
      <c r="L129" s="32" t="str">
        <f ca="1">IFERROR(IF(AND(MOD(MONTH(L$1)+12-MONTH('Periodische Einnahmen'!$I44),'Periodische Einnahmen'!$H44)=0,L$1&gt;='Periodische Einnahmen'!$I44,L$1&lt;='Periodische Einnahmen'!$F44),'Periodische Einnahmen'!$D44,0),"")</f>
        <v/>
      </c>
      <c r="M129" s="32" t="str">
        <f ca="1">IFERROR(IF(AND(MOD(MONTH(M$1)+12-MONTH('Periodische Einnahmen'!$I44),'Periodische Einnahmen'!$H44)=0,M$1&gt;='Periodische Einnahmen'!$I44,M$1&lt;='Periodische Einnahmen'!$F44),'Periodische Einnahmen'!$D44,0),"")</f>
        <v/>
      </c>
      <c r="N129" s="32" t="str">
        <f ca="1">IFERROR(IF(AND(MOD(MONTH(N$1)+12-MONTH('Periodische Einnahmen'!$I44),'Periodische Einnahmen'!$H44)=0,N$1&gt;='Periodische Einnahmen'!$I44,N$1&lt;='Periodische Einnahmen'!$F44),'Periodische Einnahmen'!$D44,0),"")</f>
        <v/>
      </c>
      <c r="O129" s="32" t="str">
        <f ca="1">IFERROR(IF(AND(MOD(MONTH(O$1)+12-MONTH('Periodische Einnahmen'!$I44),'Periodische Einnahmen'!$H44)=0,O$1&gt;='Periodische Einnahmen'!$I44,O$1&lt;='Periodische Einnahmen'!$F44),'Periodische Einnahmen'!$D44,0),"")</f>
        <v/>
      </c>
      <c r="P129" s="32" t="str">
        <f ca="1">IFERROR(IF(AND(MOD(MONTH(P$1)+12-MONTH('Periodische Einnahmen'!$I44),'Periodische Einnahmen'!$H44)=0,P$1&gt;='Periodische Einnahmen'!$I44,P$1&lt;='Periodische Einnahmen'!$F44),'Periodische Einnahmen'!$D44,0),"")</f>
        <v/>
      </c>
      <c r="Q129" s="32" t="str">
        <f ca="1">IFERROR(IF(AND(MOD(MONTH(Q$1)+12-MONTH('Periodische Einnahmen'!$I44),'Periodische Einnahmen'!$H44)=0,Q$1&gt;='Periodische Einnahmen'!$I44,Q$1&lt;='Periodische Einnahmen'!$F44),'Periodische Einnahmen'!$D44,0),"")</f>
        <v/>
      </c>
      <c r="R129" s="32" t="str">
        <f ca="1">IFERROR(IF(AND(MOD(MONTH(R$1)+12-MONTH('Periodische Einnahmen'!$I44),'Periodische Einnahmen'!$H44)=0,R$1&gt;='Periodische Einnahmen'!$I44,R$1&lt;='Periodische Einnahmen'!$F44),'Periodische Einnahmen'!$D44,0),"")</f>
        <v/>
      </c>
      <c r="S129" s="32" t="str">
        <f ca="1">IFERROR(IF(AND(MOD(MONTH(S$1)+12-MONTH('Periodische Einnahmen'!$I44),'Periodische Einnahmen'!$H44)=0,S$1&gt;='Periodische Einnahmen'!$I44,S$1&lt;='Periodische Einnahmen'!$F44),'Periodische Einnahmen'!$D44,0),"")</f>
        <v/>
      </c>
      <c r="T129" s="32" t="str">
        <f ca="1">IFERROR(IF(AND(MOD(MONTH(T$1)+12-MONTH('Periodische Einnahmen'!$I44),'Periodische Einnahmen'!$H44)=0,T$1&gt;='Periodische Einnahmen'!$I44,T$1&lt;='Periodische Einnahmen'!$F44),'Periodische Einnahmen'!$D44,0),"")</f>
        <v/>
      </c>
      <c r="U129" s="32" t="str">
        <f ca="1">IFERROR(IF(AND(MOD(MONTH(U$1)+12-MONTH('Periodische Einnahmen'!$I44),'Periodische Einnahmen'!$H44)=0,U$1&gt;='Periodische Einnahmen'!$I44,U$1&lt;='Periodische Einnahmen'!$F44),'Periodische Einnahmen'!$D44,0),"")</f>
        <v/>
      </c>
      <c r="V129" s="32" t="str">
        <f ca="1">IFERROR(IF(AND(MOD(MONTH(V$1)+12-MONTH('Periodische Einnahmen'!$I44),'Periodische Einnahmen'!$H44)=0,V$1&gt;='Periodische Einnahmen'!$I44,V$1&lt;='Periodische Einnahmen'!$F44),'Periodische Einnahmen'!$D44,0),"")</f>
        <v/>
      </c>
      <c r="W129" s="32" t="str">
        <f ca="1">IFERROR(IF(AND(MOD(MONTH(W$1)+12-MONTH('Periodische Einnahmen'!$I44),'Periodische Einnahmen'!$H44)=0,W$1&gt;='Periodische Einnahmen'!$I44,W$1&lt;='Periodische Einnahmen'!$F44),'Periodische Einnahmen'!$D44,0),"")</f>
        <v/>
      </c>
      <c r="X129" s="32" t="str">
        <f ca="1">IFERROR(IF(AND(MOD(MONTH(X$1)+12-MONTH('Periodische Einnahmen'!$I44),'Periodische Einnahmen'!$H44)=0,X$1&gt;='Periodische Einnahmen'!$I44,X$1&lt;='Periodische Einnahmen'!$F44),'Periodische Einnahmen'!$D44,0),"")</f>
        <v/>
      </c>
      <c r="Y129" s="32" t="str">
        <f ca="1">IFERROR(IF(AND(MOD(MONTH(Y$1)+12-MONTH('Periodische Einnahmen'!$I44),'Periodische Einnahmen'!$H44)=0,Y$1&gt;='Periodische Einnahmen'!$I44,Y$1&lt;='Periodische Einnahmen'!$F44),'Periodische Einnahmen'!$D44,0),"")</f>
        <v/>
      </c>
      <c r="Z129" s="27">
        <f t="shared" ca="1" si="21"/>
        <v>0</v>
      </c>
      <c r="AA129" s="28">
        <f t="shared" ca="1" si="22"/>
        <v>0</v>
      </c>
    </row>
    <row r="130" spans="1:27">
      <c r="A130" s="31" t="str">
        <f>IF('Periodische Einnahmen'!A45&lt;&gt;"",'Periodische Einnahmen'!A45&amp;" ("&amp;'Periodische Einnahmen'!C45&amp;" "&amp;TEXT('Periodische Einnahmen'!D45,"0.00")&amp;" ab "&amp;TEXT('Periodische Einnahmen'!E45,"MMM/JJJJ")&amp;")","")</f>
        <v/>
      </c>
      <c r="B130" s="32" t="str">
        <f ca="1">IFERROR(IF(AND(MOD(MONTH(B$1)+12-MONTH('Periodische Einnahmen'!$I45),'Periodische Einnahmen'!$H45)=0,B$1&gt;='Periodische Einnahmen'!$I45,B$1&lt;='Periodische Einnahmen'!$F45),'Periodische Einnahmen'!$D45,0),"")</f>
        <v/>
      </c>
      <c r="C130" s="32" t="str">
        <f ca="1">IFERROR(IF(AND(MOD(MONTH(C$1)+12-MONTH('Periodische Einnahmen'!$I45),'Periodische Einnahmen'!$H45)=0,C$1&gt;='Periodische Einnahmen'!$I45,C$1&lt;='Periodische Einnahmen'!$F45),'Periodische Einnahmen'!$D45,0),"")</f>
        <v/>
      </c>
      <c r="D130" s="32" t="str">
        <f ca="1">IFERROR(IF(AND(MOD(MONTH(D$1)+12-MONTH('Periodische Einnahmen'!$I45),'Periodische Einnahmen'!$H45)=0,D$1&gt;='Periodische Einnahmen'!$I45,D$1&lt;='Periodische Einnahmen'!$F45),'Periodische Einnahmen'!$D45,0),"")</f>
        <v/>
      </c>
      <c r="E130" s="32" t="str">
        <f ca="1">IFERROR(IF(AND(MOD(MONTH(E$1)+12-MONTH('Periodische Einnahmen'!$I45),'Periodische Einnahmen'!$H45)=0,E$1&gt;='Periodische Einnahmen'!$I45,E$1&lt;='Periodische Einnahmen'!$F45),'Periodische Einnahmen'!$D45,0),"")</f>
        <v/>
      </c>
      <c r="F130" s="32" t="str">
        <f ca="1">IFERROR(IF(AND(MOD(MONTH(F$1)+12-MONTH('Periodische Einnahmen'!$I45),'Periodische Einnahmen'!$H45)=0,F$1&gt;='Periodische Einnahmen'!$I45,F$1&lt;='Periodische Einnahmen'!$F45),'Periodische Einnahmen'!$D45,0),"")</f>
        <v/>
      </c>
      <c r="G130" s="32" t="str">
        <f ca="1">IFERROR(IF(AND(MOD(MONTH(G$1)+12-MONTH('Periodische Einnahmen'!$I45),'Periodische Einnahmen'!$H45)=0,G$1&gt;='Periodische Einnahmen'!$I45,G$1&lt;='Periodische Einnahmen'!$F45),'Periodische Einnahmen'!$D45,0),"")</f>
        <v/>
      </c>
      <c r="H130" s="32" t="str">
        <f ca="1">IFERROR(IF(AND(MOD(MONTH(H$1)+12-MONTH('Periodische Einnahmen'!$I45),'Periodische Einnahmen'!$H45)=0,H$1&gt;='Periodische Einnahmen'!$I45,H$1&lt;='Periodische Einnahmen'!$F45),'Periodische Einnahmen'!$D45,0),"")</f>
        <v/>
      </c>
      <c r="I130" s="32" t="str">
        <f ca="1">IFERROR(IF(AND(MOD(MONTH(I$1)+12-MONTH('Periodische Einnahmen'!$I45),'Periodische Einnahmen'!$H45)=0,I$1&gt;='Periodische Einnahmen'!$I45,I$1&lt;='Periodische Einnahmen'!$F45),'Periodische Einnahmen'!$D45,0),"")</f>
        <v/>
      </c>
      <c r="J130" s="32" t="str">
        <f ca="1">IFERROR(IF(AND(MOD(MONTH(J$1)+12-MONTH('Periodische Einnahmen'!$I45),'Periodische Einnahmen'!$H45)=0,J$1&gt;='Periodische Einnahmen'!$I45,J$1&lt;='Periodische Einnahmen'!$F45),'Periodische Einnahmen'!$D45,0),"")</f>
        <v/>
      </c>
      <c r="K130" s="32" t="str">
        <f ca="1">IFERROR(IF(AND(MOD(MONTH(K$1)+12-MONTH('Periodische Einnahmen'!$I45),'Periodische Einnahmen'!$H45)=0,K$1&gt;='Periodische Einnahmen'!$I45,K$1&lt;='Periodische Einnahmen'!$F45),'Periodische Einnahmen'!$D45,0),"")</f>
        <v/>
      </c>
      <c r="L130" s="32" t="str">
        <f ca="1">IFERROR(IF(AND(MOD(MONTH(L$1)+12-MONTH('Periodische Einnahmen'!$I45),'Periodische Einnahmen'!$H45)=0,L$1&gt;='Periodische Einnahmen'!$I45,L$1&lt;='Periodische Einnahmen'!$F45),'Periodische Einnahmen'!$D45,0),"")</f>
        <v/>
      </c>
      <c r="M130" s="32" t="str">
        <f ca="1">IFERROR(IF(AND(MOD(MONTH(M$1)+12-MONTH('Periodische Einnahmen'!$I45),'Periodische Einnahmen'!$H45)=0,M$1&gt;='Periodische Einnahmen'!$I45,M$1&lt;='Periodische Einnahmen'!$F45),'Periodische Einnahmen'!$D45,0),"")</f>
        <v/>
      </c>
      <c r="N130" s="32" t="str">
        <f ca="1">IFERROR(IF(AND(MOD(MONTH(N$1)+12-MONTH('Periodische Einnahmen'!$I45),'Periodische Einnahmen'!$H45)=0,N$1&gt;='Periodische Einnahmen'!$I45,N$1&lt;='Periodische Einnahmen'!$F45),'Periodische Einnahmen'!$D45,0),"")</f>
        <v/>
      </c>
      <c r="O130" s="32" t="str">
        <f ca="1">IFERROR(IF(AND(MOD(MONTH(O$1)+12-MONTH('Periodische Einnahmen'!$I45),'Periodische Einnahmen'!$H45)=0,O$1&gt;='Periodische Einnahmen'!$I45,O$1&lt;='Periodische Einnahmen'!$F45),'Periodische Einnahmen'!$D45,0),"")</f>
        <v/>
      </c>
      <c r="P130" s="32" t="str">
        <f ca="1">IFERROR(IF(AND(MOD(MONTH(P$1)+12-MONTH('Periodische Einnahmen'!$I45),'Periodische Einnahmen'!$H45)=0,P$1&gt;='Periodische Einnahmen'!$I45,P$1&lt;='Periodische Einnahmen'!$F45),'Periodische Einnahmen'!$D45,0),"")</f>
        <v/>
      </c>
      <c r="Q130" s="32" t="str">
        <f ca="1">IFERROR(IF(AND(MOD(MONTH(Q$1)+12-MONTH('Periodische Einnahmen'!$I45),'Periodische Einnahmen'!$H45)=0,Q$1&gt;='Periodische Einnahmen'!$I45,Q$1&lt;='Periodische Einnahmen'!$F45),'Periodische Einnahmen'!$D45,0),"")</f>
        <v/>
      </c>
      <c r="R130" s="32" t="str">
        <f ca="1">IFERROR(IF(AND(MOD(MONTH(R$1)+12-MONTH('Periodische Einnahmen'!$I45),'Periodische Einnahmen'!$H45)=0,R$1&gt;='Periodische Einnahmen'!$I45,R$1&lt;='Periodische Einnahmen'!$F45),'Periodische Einnahmen'!$D45,0),"")</f>
        <v/>
      </c>
      <c r="S130" s="32" t="str">
        <f ca="1">IFERROR(IF(AND(MOD(MONTH(S$1)+12-MONTH('Periodische Einnahmen'!$I45),'Periodische Einnahmen'!$H45)=0,S$1&gt;='Periodische Einnahmen'!$I45,S$1&lt;='Periodische Einnahmen'!$F45),'Periodische Einnahmen'!$D45,0),"")</f>
        <v/>
      </c>
      <c r="T130" s="32" t="str">
        <f ca="1">IFERROR(IF(AND(MOD(MONTH(T$1)+12-MONTH('Periodische Einnahmen'!$I45),'Periodische Einnahmen'!$H45)=0,T$1&gt;='Periodische Einnahmen'!$I45,T$1&lt;='Periodische Einnahmen'!$F45),'Periodische Einnahmen'!$D45,0),"")</f>
        <v/>
      </c>
      <c r="U130" s="32" t="str">
        <f ca="1">IFERROR(IF(AND(MOD(MONTH(U$1)+12-MONTH('Periodische Einnahmen'!$I45),'Periodische Einnahmen'!$H45)=0,U$1&gt;='Periodische Einnahmen'!$I45,U$1&lt;='Periodische Einnahmen'!$F45),'Periodische Einnahmen'!$D45,0),"")</f>
        <v/>
      </c>
      <c r="V130" s="32" t="str">
        <f ca="1">IFERROR(IF(AND(MOD(MONTH(V$1)+12-MONTH('Periodische Einnahmen'!$I45),'Periodische Einnahmen'!$H45)=0,V$1&gt;='Periodische Einnahmen'!$I45,V$1&lt;='Periodische Einnahmen'!$F45),'Periodische Einnahmen'!$D45,0),"")</f>
        <v/>
      </c>
      <c r="W130" s="32" t="str">
        <f ca="1">IFERROR(IF(AND(MOD(MONTH(W$1)+12-MONTH('Periodische Einnahmen'!$I45),'Periodische Einnahmen'!$H45)=0,W$1&gt;='Periodische Einnahmen'!$I45,W$1&lt;='Periodische Einnahmen'!$F45),'Periodische Einnahmen'!$D45,0),"")</f>
        <v/>
      </c>
      <c r="X130" s="32" t="str">
        <f ca="1">IFERROR(IF(AND(MOD(MONTH(X$1)+12-MONTH('Periodische Einnahmen'!$I45),'Periodische Einnahmen'!$H45)=0,X$1&gt;='Periodische Einnahmen'!$I45,X$1&lt;='Periodische Einnahmen'!$F45),'Periodische Einnahmen'!$D45,0),"")</f>
        <v/>
      </c>
      <c r="Y130" s="32" t="str">
        <f ca="1">IFERROR(IF(AND(MOD(MONTH(Y$1)+12-MONTH('Periodische Einnahmen'!$I45),'Periodische Einnahmen'!$H45)=0,Y$1&gt;='Periodische Einnahmen'!$I45,Y$1&lt;='Periodische Einnahmen'!$F45),'Periodische Einnahmen'!$D45,0),"")</f>
        <v/>
      </c>
      <c r="Z130" s="27">
        <f t="shared" ca="1" si="21"/>
        <v>0</v>
      </c>
      <c r="AA130" s="28">
        <f t="shared" ca="1" si="22"/>
        <v>0</v>
      </c>
    </row>
    <row r="131" spans="1:27">
      <c r="A131" s="31" t="str">
        <f>IF('Periodische Einnahmen'!A46&lt;&gt;"",'Periodische Einnahmen'!A46&amp;" ("&amp;'Periodische Einnahmen'!C46&amp;" "&amp;TEXT('Periodische Einnahmen'!D46,"0.00")&amp;" ab "&amp;TEXT('Periodische Einnahmen'!E46,"MMM/JJJJ")&amp;")","")</f>
        <v/>
      </c>
      <c r="B131" s="32" t="str">
        <f ca="1">IFERROR(IF(AND(MOD(MONTH(B$1)+12-MONTH('Periodische Einnahmen'!$I46),'Periodische Einnahmen'!$H46)=0,B$1&gt;='Periodische Einnahmen'!$I46,B$1&lt;='Periodische Einnahmen'!$F46),'Periodische Einnahmen'!$D46,0),"")</f>
        <v/>
      </c>
      <c r="C131" s="32" t="str">
        <f ca="1">IFERROR(IF(AND(MOD(MONTH(C$1)+12-MONTH('Periodische Einnahmen'!$I46),'Periodische Einnahmen'!$H46)=0,C$1&gt;='Periodische Einnahmen'!$I46,C$1&lt;='Periodische Einnahmen'!$F46),'Periodische Einnahmen'!$D46,0),"")</f>
        <v/>
      </c>
      <c r="D131" s="32" t="str">
        <f ca="1">IFERROR(IF(AND(MOD(MONTH(D$1)+12-MONTH('Periodische Einnahmen'!$I46),'Periodische Einnahmen'!$H46)=0,D$1&gt;='Periodische Einnahmen'!$I46,D$1&lt;='Periodische Einnahmen'!$F46),'Periodische Einnahmen'!$D46,0),"")</f>
        <v/>
      </c>
      <c r="E131" s="32" t="str">
        <f ca="1">IFERROR(IF(AND(MOD(MONTH(E$1)+12-MONTH('Periodische Einnahmen'!$I46),'Periodische Einnahmen'!$H46)=0,E$1&gt;='Periodische Einnahmen'!$I46,E$1&lt;='Periodische Einnahmen'!$F46),'Periodische Einnahmen'!$D46,0),"")</f>
        <v/>
      </c>
      <c r="F131" s="32" t="str">
        <f ca="1">IFERROR(IF(AND(MOD(MONTH(F$1)+12-MONTH('Periodische Einnahmen'!$I46),'Periodische Einnahmen'!$H46)=0,F$1&gt;='Periodische Einnahmen'!$I46,F$1&lt;='Periodische Einnahmen'!$F46),'Periodische Einnahmen'!$D46,0),"")</f>
        <v/>
      </c>
      <c r="G131" s="32" t="str">
        <f ca="1">IFERROR(IF(AND(MOD(MONTH(G$1)+12-MONTH('Periodische Einnahmen'!$I46),'Periodische Einnahmen'!$H46)=0,G$1&gt;='Periodische Einnahmen'!$I46,G$1&lt;='Periodische Einnahmen'!$F46),'Periodische Einnahmen'!$D46,0),"")</f>
        <v/>
      </c>
      <c r="H131" s="32" t="str">
        <f ca="1">IFERROR(IF(AND(MOD(MONTH(H$1)+12-MONTH('Periodische Einnahmen'!$I46),'Periodische Einnahmen'!$H46)=0,H$1&gt;='Periodische Einnahmen'!$I46,H$1&lt;='Periodische Einnahmen'!$F46),'Periodische Einnahmen'!$D46,0),"")</f>
        <v/>
      </c>
      <c r="I131" s="32" t="str">
        <f ca="1">IFERROR(IF(AND(MOD(MONTH(I$1)+12-MONTH('Periodische Einnahmen'!$I46),'Periodische Einnahmen'!$H46)=0,I$1&gt;='Periodische Einnahmen'!$I46,I$1&lt;='Periodische Einnahmen'!$F46),'Periodische Einnahmen'!$D46,0),"")</f>
        <v/>
      </c>
      <c r="J131" s="32" t="str">
        <f ca="1">IFERROR(IF(AND(MOD(MONTH(J$1)+12-MONTH('Periodische Einnahmen'!$I46),'Periodische Einnahmen'!$H46)=0,J$1&gt;='Periodische Einnahmen'!$I46,J$1&lt;='Periodische Einnahmen'!$F46),'Periodische Einnahmen'!$D46,0),"")</f>
        <v/>
      </c>
      <c r="K131" s="32" t="str">
        <f ca="1">IFERROR(IF(AND(MOD(MONTH(K$1)+12-MONTH('Periodische Einnahmen'!$I46),'Periodische Einnahmen'!$H46)=0,K$1&gt;='Periodische Einnahmen'!$I46,K$1&lt;='Periodische Einnahmen'!$F46),'Periodische Einnahmen'!$D46,0),"")</f>
        <v/>
      </c>
      <c r="L131" s="32" t="str">
        <f ca="1">IFERROR(IF(AND(MOD(MONTH(L$1)+12-MONTH('Periodische Einnahmen'!$I46),'Periodische Einnahmen'!$H46)=0,L$1&gt;='Periodische Einnahmen'!$I46,L$1&lt;='Periodische Einnahmen'!$F46),'Periodische Einnahmen'!$D46,0),"")</f>
        <v/>
      </c>
      <c r="M131" s="32" t="str">
        <f ca="1">IFERROR(IF(AND(MOD(MONTH(M$1)+12-MONTH('Periodische Einnahmen'!$I46),'Periodische Einnahmen'!$H46)=0,M$1&gt;='Periodische Einnahmen'!$I46,M$1&lt;='Periodische Einnahmen'!$F46),'Periodische Einnahmen'!$D46,0),"")</f>
        <v/>
      </c>
      <c r="N131" s="32" t="str">
        <f ca="1">IFERROR(IF(AND(MOD(MONTH(N$1)+12-MONTH('Periodische Einnahmen'!$I46),'Periodische Einnahmen'!$H46)=0,N$1&gt;='Periodische Einnahmen'!$I46,N$1&lt;='Periodische Einnahmen'!$F46),'Periodische Einnahmen'!$D46,0),"")</f>
        <v/>
      </c>
      <c r="O131" s="32" t="str">
        <f ca="1">IFERROR(IF(AND(MOD(MONTH(O$1)+12-MONTH('Periodische Einnahmen'!$I46),'Periodische Einnahmen'!$H46)=0,O$1&gt;='Periodische Einnahmen'!$I46,O$1&lt;='Periodische Einnahmen'!$F46),'Periodische Einnahmen'!$D46,0),"")</f>
        <v/>
      </c>
      <c r="P131" s="32" t="str">
        <f ca="1">IFERROR(IF(AND(MOD(MONTH(P$1)+12-MONTH('Periodische Einnahmen'!$I46),'Periodische Einnahmen'!$H46)=0,P$1&gt;='Periodische Einnahmen'!$I46,P$1&lt;='Periodische Einnahmen'!$F46),'Periodische Einnahmen'!$D46,0),"")</f>
        <v/>
      </c>
      <c r="Q131" s="32" t="str">
        <f ca="1">IFERROR(IF(AND(MOD(MONTH(Q$1)+12-MONTH('Periodische Einnahmen'!$I46),'Periodische Einnahmen'!$H46)=0,Q$1&gt;='Periodische Einnahmen'!$I46,Q$1&lt;='Periodische Einnahmen'!$F46),'Periodische Einnahmen'!$D46,0),"")</f>
        <v/>
      </c>
      <c r="R131" s="32" t="str">
        <f ca="1">IFERROR(IF(AND(MOD(MONTH(R$1)+12-MONTH('Periodische Einnahmen'!$I46),'Periodische Einnahmen'!$H46)=0,R$1&gt;='Periodische Einnahmen'!$I46,R$1&lt;='Periodische Einnahmen'!$F46),'Periodische Einnahmen'!$D46,0),"")</f>
        <v/>
      </c>
      <c r="S131" s="32" t="str">
        <f ca="1">IFERROR(IF(AND(MOD(MONTH(S$1)+12-MONTH('Periodische Einnahmen'!$I46),'Periodische Einnahmen'!$H46)=0,S$1&gt;='Periodische Einnahmen'!$I46,S$1&lt;='Periodische Einnahmen'!$F46),'Periodische Einnahmen'!$D46,0),"")</f>
        <v/>
      </c>
      <c r="T131" s="32" t="str">
        <f ca="1">IFERROR(IF(AND(MOD(MONTH(T$1)+12-MONTH('Periodische Einnahmen'!$I46),'Periodische Einnahmen'!$H46)=0,T$1&gt;='Periodische Einnahmen'!$I46,T$1&lt;='Periodische Einnahmen'!$F46),'Periodische Einnahmen'!$D46,0),"")</f>
        <v/>
      </c>
      <c r="U131" s="32" t="str">
        <f ca="1">IFERROR(IF(AND(MOD(MONTH(U$1)+12-MONTH('Periodische Einnahmen'!$I46),'Periodische Einnahmen'!$H46)=0,U$1&gt;='Periodische Einnahmen'!$I46,U$1&lt;='Periodische Einnahmen'!$F46),'Periodische Einnahmen'!$D46,0),"")</f>
        <v/>
      </c>
      <c r="V131" s="32" t="str">
        <f ca="1">IFERROR(IF(AND(MOD(MONTH(V$1)+12-MONTH('Periodische Einnahmen'!$I46),'Periodische Einnahmen'!$H46)=0,V$1&gt;='Periodische Einnahmen'!$I46,V$1&lt;='Periodische Einnahmen'!$F46),'Periodische Einnahmen'!$D46,0),"")</f>
        <v/>
      </c>
      <c r="W131" s="32" t="str">
        <f ca="1">IFERROR(IF(AND(MOD(MONTH(W$1)+12-MONTH('Periodische Einnahmen'!$I46),'Periodische Einnahmen'!$H46)=0,W$1&gt;='Periodische Einnahmen'!$I46,W$1&lt;='Periodische Einnahmen'!$F46),'Periodische Einnahmen'!$D46,0),"")</f>
        <v/>
      </c>
      <c r="X131" s="32" t="str">
        <f ca="1">IFERROR(IF(AND(MOD(MONTH(X$1)+12-MONTH('Periodische Einnahmen'!$I46),'Periodische Einnahmen'!$H46)=0,X$1&gt;='Periodische Einnahmen'!$I46,X$1&lt;='Periodische Einnahmen'!$F46),'Periodische Einnahmen'!$D46,0),"")</f>
        <v/>
      </c>
      <c r="Y131" s="32" t="str">
        <f ca="1">IFERROR(IF(AND(MOD(MONTH(Y$1)+12-MONTH('Periodische Einnahmen'!$I46),'Periodische Einnahmen'!$H46)=0,Y$1&gt;='Periodische Einnahmen'!$I46,Y$1&lt;='Periodische Einnahmen'!$F46),'Periodische Einnahmen'!$D46,0),"")</f>
        <v/>
      </c>
      <c r="Z131" s="27">
        <f t="shared" ca="1" si="21"/>
        <v>0</v>
      </c>
      <c r="AA131" s="28">
        <f t="shared" ca="1" si="22"/>
        <v>0</v>
      </c>
    </row>
    <row r="132" spans="1:27">
      <c r="A132" s="31" t="str">
        <f>IF('Periodische Einnahmen'!A47&lt;&gt;"",'Periodische Einnahmen'!A47&amp;" ("&amp;'Periodische Einnahmen'!C47&amp;" "&amp;TEXT('Periodische Einnahmen'!D47,"0.00")&amp;" ab "&amp;TEXT('Periodische Einnahmen'!E47,"MMM/JJJJ")&amp;")","")</f>
        <v/>
      </c>
      <c r="B132" s="32" t="str">
        <f ca="1">IFERROR(IF(AND(MOD(MONTH(B$1)+12-MONTH('Periodische Einnahmen'!$I47),'Periodische Einnahmen'!$H47)=0,B$1&gt;='Periodische Einnahmen'!$I47,B$1&lt;='Periodische Einnahmen'!$F47),'Periodische Einnahmen'!$D47,0),"")</f>
        <v/>
      </c>
      <c r="C132" s="32" t="str">
        <f ca="1">IFERROR(IF(AND(MOD(MONTH(C$1)+12-MONTH('Periodische Einnahmen'!$I47),'Periodische Einnahmen'!$H47)=0,C$1&gt;='Periodische Einnahmen'!$I47,C$1&lt;='Periodische Einnahmen'!$F47),'Periodische Einnahmen'!$D47,0),"")</f>
        <v/>
      </c>
      <c r="D132" s="32" t="str">
        <f ca="1">IFERROR(IF(AND(MOD(MONTH(D$1)+12-MONTH('Periodische Einnahmen'!$I47),'Periodische Einnahmen'!$H47)=0,D$1&gt;='Periodische Einnahmen'!$I47,D$1&lt;='Periodische Einnahmen'!$F47),'Periodische Einnahmen'!$D47,0),"")</f>
        <v/>
      </c>
      <c r="E132" s="32" t="str">
        <f ca="1">IFERROR(IF(AND(MOD(MONTH(E$1)+12-MONTH('Periodische Einnahmen'!$I47),'Periodische Einnahmen'!$H47)=0,E$1&gt;='Periodische Einnahmen'!$I47,E$1&lt;='Periodische Einnahmen'!$F47),'Periodische Einnahmen'!$D47,0),"")</f>
        <v/>
      </c>
      <c r="F132" s="32" t="str">
        <f ca="1">IFERROR(IF(AND(MOD(MONTH(F$1)+12-MONTH('Periodische Einnahmen'!$I47),'Periodische Einnahmen'!$H47)=0,F$1&gt;='Periodische Einnahmen'!$I47,F$1&lt;='Periodische Einnahmen'!$F47),'Periodische Einnahmen'!$D47,0),"")</f>
        <v/>
      </c>
      <c r="G132" s="32" t="str">
        <f ca="1">IFERROR(IF(AND(MOD(MONTH(G$1)+12-MONTH('Periodische Einnahmen'!$I47),'Periodische Einnahmen'!$H47)=0,G$1&gt;='Periodische Einnahmen'!$I47,G$1&lt;='Periodische Einnahmen'!$F47),'Periodische Einnahmen'!$D47,0),"")</f>
        <v/>
      </c>
      <c r="H132" s="32" t="str">
        <f ca="1">IFERROR(IF(AND(MOD(MONTH(H$1)+12-MONTH('Periodische Einnahmen'!$I47),'Periodische Einnahmen'!$H47)=0,H$1&gt;='Periodische Einnahmen'!$I47,H$1&lt;='Periodische Einnahmen'!$F47),'Periodische Einnahmen'!$D47,0),"")</f>
        <v/>
      </c>
      <c r="I132" s="32" t="str">
        <f ca="1">IFERROR(IF(AND(MOD(MONTH(I$1)+12-MONTH('Periodische Einnahmen'!$I47),'Periodische Einnahmen'!$H47)=0,I$1&gt;='Periodische Einnahmen'!$I47,I$1&lt;='Periodische Einnahmen'!$F47),'Periodische Einnahmen'!$D47,0),"")</f>
        <v/>
      </c>
      <c r="J132" s="32" t="str">
        <f ca="1">IFERROR(IF(AND(MOD(MONTH(J$1)+12-MONTH('Periodische Einnahmen'!$I47),'Periodische Einnahmen'!$H47)=0,J$1&gt;='Periodische Einnahmen'!$I47,J$1&lt;='Periodische Einnahmen'!$F47),'Periodische Einnahmen'!$D47,0),"")</f>
        <v/>
      </c>
      <c r="K132" s="32" t="str">
        <f ca="1">IFERROR(IF(AND(MOD(MONTH(K$1)+12-MONTH('Periodische Einnahmen'!$I47),'Periodische Einnahmen'!$H47)=0,K$1&gt;='Periodische Einnahmen'!$I47,K$1&lt;='Periodische Einnahmen'!$F47),'Periodische Einnahmen'!$D47,0),"")</f>
        <v/>
      </c>
      <c r="L132" s="32" t="str">
        <f ca="1">IFERROR(IF(AND(MOD(MONTH(L$1)+12-MONTH('Periodische Einnahmen'!$I47),'Periodische Einnahmen'!$H47)=0,L$1&gt;='Periodische Einnahmen'!$I47,L$1&lt;='Periodische Einnahmen'!$F47),'Periodische Einnahmen'!$D47,0),"")</f>
        <v/>
      </c>
      <c r="M132" s="32" t="str">
        <f ca="1">IFERROR(IF(AND(MOD(MONTH(M$1)+12-MONTH('Periodische Einnahmen'!$I47),'Periodische Einnahmen'!$H47)=0,M$1&gt;='Periodische Einnahmen'!$I47,M$1&lt;='Periodische Einnahmen'!$F47),'Periodische Einnahmen'!$D47,0),"")</f>
        <v/>
      </c>
      <c r="N132" s="32" t="str">
        <f ca="1">IFERROR(IF(AND(MOD(MONTH(N$1)+12-MONTH('Periodische Einnahmen'!$I47),'Periodische Einnahmen'!$H47)=0,N$1&gt;='Periodische Einnahmen'!$I47,N$1&lt;='Periodische Einnahmen'!$F47),'Periodische Einnahmen'!$D47,0),"")</f>
        <v/>
      </c>
      <c r="O132" s="32" t="str">
        <f ca="1">IFERROR(IF(AND(MOD(MONTH(O$1)+12-MONTH('Periodische Einnahmen'!$I47),'Periodische Einnahmen'!$H47)=0,O$1&gt;='Periodische Einnahmen'!$I47,O$1&lt;='Periodische Einnahmen'!$F47),'Periodische Einnahmen'!$D47,0),"")</f>
        <v/>
      </c>
      <c r="P132" s="32" t="str">
        <f ca="1">IFERROR(IF(AND(MOD(MONTH(P$1)+12-MONTH('Periodische Einnahmen'!$I47),'Periodische Einnahmen'!$H47)=0,P$1&gt;='Periodische Einnahmen'!$I47,P$1&lt;='Periodische Einnahmen'!$F47),'Periodische Einnahmen'!$D47,0),"")</f>
        <v/>
      </c>
      <c r="Q132" s="32" t="str">
        <f ca="1">IFERROR(IF(AND(MOD(MONTH(Q$1)+12-MONTH('Periodische Einnahmen'!$I47),'Periodische Einnahmen'!$H47)=0,Q$1&gt;='Periodische Einnahmen'!$I47,Q$1&lt;='Periodische Einnahmen'!$F47),'Periodische Einnahmen'!$D47,0),"")</f>
        <v/>
      </c>
      <c r="R132" s="32" t="str">
        <f ca="1">IFERROR(IF(AND(MOD(MONTH(R$1)+12-MONTH('Periodische Einnahmen'!$I47),'Periodische Einnahmen'!$H47)=0,R$1&gt;='Periodische Einnahmen'!$I47,R$1&lt;='Periodische Einnahmen'!$F47),'Periodische Einnahmen'!$D47,0),"")</f>
        <v/>
      </c>
      <c r="S132" s="32" t="str">
        <f ca="1">IFERROR(IF(AND(MOD(MONTH(S$1)+12-MONTH('Periodische Einnahmen'!$I47),'Periodische Einnahmen'!$H47)=0,S$1&gt;='Periodische Einnahmen'!$I47,S$1&lt;='Periodische Einnahmen'!$F47),'Periodische Einnahmen'!$D47,0),"")</f>
        <v/>
      </c>
      <c r="T132" s="32" t="str">
        <f ca="1">IFERROR(IF(AND(MOD(MONTH(T$1)+12-MONTH('Periodische Einnahmen'!$I47),'Periodische Einnahmen'!$H47)=0,T$1&gt;='Periodische Einnahmen'!$I47,T$1&lt;='Periodische Einnahmen'!$F47),'Periodische Einnahmen'!$D47,0),"")</f>
        <v/>
      </c>
      <c r="U132" s="32" t="str">
        <f ca="1">IFERROR(IF(AND(MOD(MONTH(U$1)+12-MONTH('Periodische Einnahmen'!$I47),'Periodische Einnahmen'!$H47)=0,U$1&gt;='Periodische Einnahmen'!$I47,U$1&lt;='Periodische Einnahmen'!$F47),'Periodische Einnahmen'!$D47,0),"")</f>
        <v/>
      </c>
      <c r="V132" s="32" t="str">
        <f ca="1">IFERROR(IF(AND(MOD(MONTH(V$1)+12-MONTH('Periodische Einnahmen'!$I47),'Periodische Einnahmen'!$H47)=0,V$1&gt;='Periodische Einnahmen'!$I47,V$1&lt;='Periodische Einnahmen'!$F47),'Periodische Einnahmen'!$D47,0),"")</f>
        <v/>
      </c>
      <c r="W132" s="32" t="str">
        <f ca="1">IFERROR(IF(AND(MOD(MONTH(W$1)+12-MONTH('Periodische Einnahmen'!$I47),'Periodische Einnahmen'!$H47)=0,W$1&gt;='Periodische Einnahmen'!$I47,W$1&lt;='Periodische Einnahmen'!$F47),'Periodische Einnahmen'!$D47,0),"")</f>
        <v/>
      </c>
      <c r="X132" s="32" t="str">
        <f ca="1">IFERROR(IF(AND(MOD(MONTH(X$1)+12-MONTH('Periodische Einnahmen'!$I47),'Periodische Einnahmen'!$H47)=0,X$1&gt;='Periodische Einnahmen'!$I47,X$1&lt;='Periodische Einnahmen'!$F47),'Periodische Einnahmen'!$D47,0),"")</f>
        <v/>
      </c>
      <c r="Y132" s="32" t="str">
        <f ca="1">IFERROR(IF(AND(MOD(MONTH(Y$1)+12-MONTH('Periodische Einnahmen'!$I47),'Periodische Einnahmen'!$H47)=0,Y$1&gt;='Periodische Einnahmen'!$I47,Y$1&lt;='Periodische Einnahmen'!$F47),'Periodische Einnahmen'!$D47,0),"")</f>
        <v/>
      </c>
      <c r="Z132" s="27">
        <f t="shared" ca="1" si="21"/>
        <v>0</v>
      </c>
      <c r="AA132" s="28">
        <f t="shared" ca="1" si="22"/>
        <v>0</v>
      </c>
    </row>
    <row r="133" spans="1:27">
      <c r="A133" s="31" t="str">
        <f>IF('Periodische Einnahmen'!A48&lt;&gt;"",'Periodische Einnahmen'!A48&amp;" ("&amp;'Periodische Einnahmen'!C48&amp;" "&amp;TEXT('Periodische Einnahmen'!D48,"0.00")&amp;" ab "&amp;TEXT('Periodische Einnahmen'!E48,"MMM/JJJJ")&amp;")","")</f>
        <v/>
      </c>
      <c r="B133" s="32" t="str">
        <f ca="1">IFERROR(IF(AND(MOD(MONTH(B$1)+12-MONTH('Periodische Einnahmen'!$I48),'Periodische Einnahmen'!$H48)=0,B$1&gt;='Periodische Einnahmen'!$I48,B$1&lt;='Periodische Einnahmen'!$F48),'Periodische Einnahmen'!$D48,0),"")</f>
        <v/>
      </c>
      <c r="C133" s="32" t="str">
        <f ca="1">IFERROR(IF(AND(MOD(MONTH(C$1)+12-MONTH('Periodische Einnahmen'!$I48),'Periodische Einnahmen'!$H48)=0,C$1&gt;='Periodische Einnahmen'!$I48,C$1&lt;='Periodische Einnahmen'!$F48),'Periodische Einnahmen'!$D48,0),"")</f>
        <v/>
      </c>
      <c r="D133" s="32" t="str">
        <f ca="1">IFERROR(IF(AND(MOD(MONTH(D$1)+12-MONTH('Periodische Einnahmen'!$I48),'Periodische Einnahmen'!$H48)=0,D$1&gt;='Periodische Einnahmen'!$I48,D$1&lt;='Periodische Einnahmen'!$F48),'Periodische Einnahmen'!$D48,0),"")</f>
        <v/>
      </c>
      <c r="E133" s="32" t="str">
        <f ca="1">IFERROR(IF(AND(MOD(MONTH(E$1)+12-MONTH('Periodische Einnahmen'!$I48),'Periodische Einnahmen'!$H48)=0,E$1&gt;='Periodische Einnahmen'!$I48,E$1&lt;='Periodische Einnahmen'!$F48),'Periodische Einnahmen'!$D48,0),"")</f>
        <v/>
      </c>
      <c r="F133" s="32" t="str">
        <f ca="1">IFERROR(IF(AND(MOD(MONTH(F$1)+12-MONTH('Periodische Einnahmen'!$I48),'Periodische Einnahmen'!$H48)=0,F$1&gt;='Periodische Einnahmen'!$I48,F$1&lt;='Periodische Einnahmen'!$F48),'Periodische Einnahmen'!$D48,0),"")</f>
        <v/>
      </c>
      <c r="G133" s="32" t="str">
        <f ca="1">IFERROR(IF(AND(MOD(MONTH(G$1)+12-MONTH('Periodische Einnahmen'!$I48),'Periodische Einnahmen'!$H48)=0,G$1&gt;='Periodische Einnahmen'!$I48,G$1&lt;='Periodische Einnahmen'!$F48),'Periodische Einnahmen'!$D48,0),"")</f>
        <v/>
      </c>
      <c r="H133" s="32" t="str">
        <f ca="1">IFERROR(IF(AND(MOD(MONTH(H$1)+12-MONTH('Periodische Einnahmen'!$I48),'Periodische Einnahmen'!$H48)=0,H$1&gt;='Periodische Einnahmen'!$I48,H$1&lt;='Periodische Einnahmen'!$F48),'Periodische Einnahmen'!$D48,0),"")</f>
        <v/>
      </c>
      <c r="I133" s="32" t="str">
        <f ca="1">IFERROR(IF(AND(MOD(MONTH(I$1)+12-MONTH('Periodische Einnahmen'!$I48),'Periodische Einnahmen'!$H48)=0,I$1&gt;='Periodische Einnahmen'!$I48,I$1&lt;='Periodische Einnahmen'!$F48),'Periodische Einnahmen'!$D48,0),"")</f>
        <v/>
      </c>
      <c r="J133" s="32" t="str">
        <f ca="1">IFERROR(IF(AND(MOD(MONTH(J$1)+12-MONTH('Periodische Einnahmen'!$I48),'Periodische Einnahmen'!$H48)=0,J$1&gt;='Periodische Einnahmen'!$I48,J$1&lt;='Periodische Einnahmen'!$F48),'Periodische Einnahmen'!$D48,0),"")</f>
        <v/>
      </c>
      <c r="K133" s="32" t="str">
        <f ca="1">IFERROR(IF(AND(MOD(MONTH(K$1)+12-MONTH('Periodische Einnahmen'!$I48),'Periodische Einnahmen'!$H48)=0,K$1&gt;='Periodische Einnahmen'!$I48,K$1&lt;='Periodische Einnahmen'!$F48),'Periodische Einnahmen'!$D48,0),"")</f>
        <v/>
      </c>
      <c r="L133" s="32" t="str">
        <f ca="1">IFERROR(IF(AND(MOD(MONTH(L$1)+12-MONTH('Periodische Einnahmen'!$I48),'Periodische Einnahmen'!$H48)=0,L$1&gt;='Periodische Einnahmen'!$I48,L$1&lt;='Periodische Einnahmen'!$F48),'Periodische Einnahmen'!$D48,0),"")</f>
        <v/>
      </c>
      <c r="M133" s="32" t="str">
        <f ca="1">IFERROR(IF(AND(MOD(MONTH(M$1)+12-MONTH('Periodische Einnahmen'!$I48),'Periodische Einnahmen'!$H48)=0,M$1&gt;='Periodische Einnahmen'!$I48,M$1&lt;='Periodische Einnahmen'!$F48),'Periodische Einnahmen'!$D48,0),"")</f>
        <v/>
      </c>
      <c r="N133" s="32" t="str">
        <f ca="1">IFERROR(IF(AND(MOD(MONTH(N$1)+12-MONTH('Periodische Einnahmen'!$I48),'Periodische Einnahmen'!$H48)=0,N$1&gt;='Periodische Einnahmen'!$I48,N$1&lt;='Periodische Einnahmen'!$F48),'Periodische Einnahmen'!$D48,0),"")</f>
        <v/>
      </c>
      <c r="O133" s="32" t="str">
        <f ca="1">IFERROR(IF(AND(MOD(MONTH(O$1)+12-MONTH('Periodische Einnahmen'!$I48),'Periodische Einnahmen'!$H48)=0,O$1&gt;='Periodische Einnahmen'!$I48,O$1&lt;='Periodische Einnahmen'!$F48),'Periodische Einnahmen'!$D48,0),"")</f>
        <v/>
      </c>
      <c r="P133" s="32" t="str">
        <f ca="1">IFERROR(IF(AND(MOD(MONTH(P$1)+12-MONTH('Periodische Einnahmen'!$I48),'Periodische Einnahmen'!$H48)=0,P$1&gt;='Periodische Einnahmen'!$I48,P$1&lt;='Periodische Einnahmen'!$F48),'Periodische Einnahmen'!$D48,0),"")</f>
        <v/>
      </c>
      <c r="Q133" s="32" t="str">
        <f ca="1">IFERROR(IF(AND(MOD(MONTH(Q$1)+12-MONTH('Periodische Einnahmen'!$I48),'Periodische Einnahmen'!$H48)=0,Q$1&gt;='Periodische Einnahmen'!$I48,Q$1&lt;='Periodische Einnahmen'!$F48),'Periodische Einnahmen'!$D48,0),"")</f>
        <v/>
      </c>
      <c r="R133" s="32" t="str">
        <f ca="1">IFERROR(IF(AND(MOD(MONTH(R$1)+12-MONTH('Periodische Einnahmen'!$I48),'Periodische Einnahmen'!$H48)=0,R$1&gt;='Periodische Einnahmen'!$I48,R$1&lt;='Periodische Einnahmen'!$F48),'Periodische Einnahmen'!$D48,0),"")</f>
        <v/>
      </c>
      <c r="S133" s="32" t="str">
        <f ca="1">IFERROR(IF(AND(MOD(MONTH(S$1)+12-MONTH('Periodische Einnahmen'!$I48),'Periodische Einnahmen'!$H48)=0,S$1&gt;='Periodische Einnahmen'!$I48,S$1&lt;='Periodische Einnahmen'!$F48),'Periodische Einnahmen'!$D48,0),"")</f>
        <v/>
      </c>
      <c r="T133" s="32" t="str">
        <f ca="1">IFERROR(IF(AND(MOD(MONTH(T$1)+12-MONTH('Periodische Einnahmen'!$I48),'Periodische Einnahmen'!$H48)=0,T$1&gt;='Periodische Einnahmen'!$I48,T$1&lt;='Periodische Einnahmen'!$F48),'Periodische Einnahmen'!$D48,0),"")</f>
        <v/>
      </c>
      <c r="U133" s="32" t="str">
        <f ca="1">IFERROR(IF(AND(MOD(MONTH(U$1)+12-MONTH('Periodische Einnahmen'!$I48),'Periodische Einnahmen'!$H48)=0,U$1&gt;='Periodische Einnahmen'!$I48,U$1&lt;='Periodische Einnahmen'!$F48),'Periodische Einnahmen'!$D48,0),"")</f>
        <v/>
      </c>
      <c r="V133" s="32" t="str">
        <f ca="1">IFERROR(IF(AND(MOD(MONTH(V$1)+12-MONTH('Periodische Einnahmen'!$I48),'Periodische Einnahmen'!$H48)=0,V$1&gt;='Periodische Einnahmen'!$I48,V$1&lt;='Periodische Einnahmen'!$F48),'Periodische Einnahmen'!$D48,0),"")</f>
        <v/>
      </c>
      <c r="W133" s="32" t="str">
        <f ca="1">IFERROR(IF(AND(MOD(MONTH(W$1)+12-MONTH('Periodische Einnahmen'!$I48),'Periodische Einnahmen'!$H48)=0,W$1&gt;='Periodische Einnahmen'!$I48,W$1&lt;='Periodische Einnahmen'!$F48),'Periodische Einnahmen'!$D48,0),"")</f>
        <v/>
      </c>
      <c r="X133" s="32" t="str">
        <f ca="1">IFERROR(IF(AND(MOD(MONTH(X$1)+12-MONTH('Periodische Einnahmen'!$I48),'Periodische Einnahmen'!$H48)=0,X$1&gt;='Periodische Einnahmen'!$I48,X$1&lt;='Periodische Einnahmen'!$F48),'Periodische Einnahmen'!$D48,0),"")</f>
        <v/>
      </c>
      <c r="Y133" s="32" t="str">
        <f ca="1">IFERROR(IF(AND(MOD(MONTH(Y$1)+12-MONTH('Periodische Einnahmen'!$I48),'Periodische Einnahmen'!$H48)=0,Y$1&gt;='Periodische Einnahmen'!$I48,Y$1&lt;='Periodische Einnahmen'!$F48),'Periodische Einnahmen'!$D48,0),"")</f>
        <v/>
      </c>
      <c r="Z133" s="27">
        <f t="shared" ca="1" si="21"/>
        <v>0</v>
      </c>
      <c r="AA133" s="28">
        <f t="shared" ca="1" si="22"/>
        <v>0</v>
      </c>
    </row>
    <row r="134" spans="1:27">
      <c r="A134" s="31" t="str">
        <f>IF('Periodische Einnahmen'!A49&lt;&gt;"",'Periodische Einnahmen'!A49&amp;" ("&amp;'Periodische Einnahmen'!C49&amp;" "&amp;TEXT('Periodische Einnahmen'!D49,"0.00")&amp;" ab "&amp;TEXT('Periodische Einnahmen'!E49,"MMM/JJJJ")&amp;")","")</f>
        <v/>
      </c>
      <c r="B134" s="32" t="str">
        <f ca="1">IFERROR(IF(AND(MOD(MONTH(B$1)+12-MONTH('Periodische Einnahmen'!$I49),'Periodische Einnahmen'!$H49)=0,B$1&gt;='Periodische Einnahmen'!$I49,B$1&lt;='Periodische Einnahmen'!$F49),'Periodische Einnahmen'!$D49,0),"")</f>
        <v/>
      </c>
      <c r="C134" s="32" t="str">
        <f ca="1">IFERROR(IF(AND(MOD(MONTH(C$1)+12-MONTH('Periodische Einnahmen'!$I49),'Periodische Einnahmen'!$H49)=0,C$1&gt;='Periodische Einnahmen'!$I49,C$1&lt;='Periodische Einnahmen'!$F49),'Periodische Einnahmen'!$D49,0),"")</f>
        <v/>
      </c>
      <c r="D134" s="32" t="str">
        <f ca="1">IFERROR(IF(AND(MOD(MONTH(D$1)+12-MONTH('Periodische Einnahmen'!$I49),'Periodische Einnahmen'!$H49)=0,D$1&gt;='Periodische Einnahmen'!$I49,D$1&lt;='Periodische Einnahmen'!$F49),'Periodische Einnahmen'!$D49,0),"")</f>
        <v/>
      </c>
      <c r="E134" s="32" t="str">
        <f ca="1">IFERROR(IF(AND(MOD(MONTH(E$1)+12-MONTH('Periodische Einnahmen'!$I49),'Periodische Einnahmen'!$H49)=0,E$1&gt;='Periodische Einnahmen'!$I49,E$1&lt;='Periodische Einnahmen'!$F49),'Periodische Einnahmen'!$D49,0),"")</f>
        <v/>
      </c>
      <c r="F134" s="32" t="str">
        <f ca="1">IFERROR(IF(AND(MOD(MONTH(F$1)+12-MONTH('Periodische Einnahmen'!$I49),'Periodische Einnahmen'!$H49)=0,F$1&gt;='Periodische Einnahmen'!$I49,F$1&lt;='Periodische Einnahmen'!$F49),'Periodische Einnahmen'!$D49,0),"")</f>
        <v/>
      </c>
      <c r="G134" s="32" t="str">
        <f ca="1">IFERROR(IF(AND(MOD(MONTH(G$1)+12-MONTH('Periodische Einnahmen'!$I49),'Periodische Einnahmen'!$H49)=0,G$1&gt;='Periodische Einnahmen'!$I49,G$1&lt;='Periodische Einnahmen'!$F49),'Periodische Einnahmen'!$D49,0),"")</f>
        <v/>
      </c>
      <c r="H134" s="32" t="str">
        <f ca="1">IFERROR(IF(AND(MOD(MONTH(H$1)+12-MONTH('Periodische Einnahmen'!$I49),'Periodische Einnahmen'!$H49)=0,H$1&gt;='Periodische Einnahmen'!$I49,H$1&lt;='Periodische Einnahmen'!$F49),'Periodische Einnahmen'!$D49,0),"")</f>
        <v/>
      </c>
      <c r="I134" s="32" t="str">
        <f ca="1">IFERROR(IF(AND(MOD(MONTH(I$1)+12-MONTH('Periodische Einnahmen'!$I49),'Periodische Einnahmen'!$H49)=0,I$1&gt;='Periodische Einnahmen'!$I49,I$1&lt;='Periodische Einnahmen'!$F49),'Periodische Einnahmen'!$D49,0),"")</f>
        <v/>
      </c>
      <c r="J134" s="32" t="str">
        <f ca="1">IFERROR(IF(AND(MOD(MONTH(J$1)+12-MONTH('Periodische Einnahmen'!$I49),'Periodische Einnahmen'!$H49)=0,J$1&gt;='Periodische Einnahmen'!$I49,J$1&lt;='Periodische Einnahmen'!$F49),'Periodische Einnahmen'!$D49,0),"")</f>
        <v/>
      </c>
      <c r="K134" s="32" t="str">
        <f ca="1">IFERROR(IF(AND(MOD(MONTH(K$1)+12-MONTH('Periodische Einnahmen'!$I49),'Periodische Einnahmen'!$H49)=0,K$1&gt;='Periodische Einnahmen'!$I49,K$1&lt;='Periodische Einnahmen'!$F49),'Periodische Einnahmen'!$D49,0),"")</f>
        <v/>
      </c>
      <c r="L134" s="32" t="str">
        <f ca="1">IFERROR(IF(AND(MOD(MONTH(L$1)+12-MONTH('Periodische Einnahmen'!$I49),'Periodische Einnahmen'!$H49)=0,L$1&gt;='Periodische Einnahmen'!$I49,L$1&lt;='Periodische Einnahmen'!$F49),'Periodische Einnahmen'!$D49,0),"")</f>
        <v/>
      </c>
      <c r="M134" s="32" t="str">
        <f ca="1">IFERROR(IF(AND(MOD(MONTH(M$1)+12-MONTH('Periodische Einnahmen'!$I49),'Periodische Einnahmen'!$H49)=0,M$1&gt;='Periodische Einnahmen'!$I49,M$1&lt;='Periodische Einnahmen'!$F49),'Periodische Einnahmen'!$D49,0),"")</f>
        <v/>
      </c>
      <c r="N134" s="32" t="str">
        <f ca="1">IFERROR(IF(AND(MOD(MONTH(N$1)+12-MONTH('Periodische Einnahmen'!$I49),'Periodische Einnahmen'!$H49)=0,N$1&gt;='Periodische Einnahmen'!$I49,N$1&lt;='Periodische Einnahmen'!$F49),'Periodische Einnahmen'!$D49,0),"")</f>
        <v/>
      </c>
      <c r="O134" s="32" t="str">
        <f ca="1">IFERROR(IF(AND(MOD(MONTH(O$1)+12-MONTH('Periodische Einnahmen'!$I49),'Periodische Einnahmen'!$H49)=0,O$1&gt;='Periodische Einnahmen'!$I49,O$1&lt;='Periodische Einnahmen'!$F49),'Periodische Einnahmen'!$D49,0),"")</f>
        <v/>
      </c>
      <c r="P134" s="32" t="str">
        <f ca="1">IFERROR(IF(AND(MOD(MONTH(P$1)+12-MONTH('Periodische Einnahmen'!$I49),'Periodische Einnahmen'!$H49)=0,P$1&gt;='Periodische Einnahmen'!$I49,P$1&lt;='Periodische Einnahmen'!$F49),'Periodische Einnahmen'!$D49,0),"")</f>
        <v/>
      </c>
      <c r="Q134" s="32" t="str">
        <f ca="1">IFERROR(IF(AND(MOD(MONTH(Q$1)+12-MONTH('Periodische Einnahmen'!$I49),'Periodische Einnahmen'!$H49)=0,Q$1&gt;='Periodische Einnahmen'!$I49,Q$1&lt;='Periodische Einnahmen'!$F49),'Periodische Einnahmen'!$D49,0),"")</f>
        <v/>
      </c>
      <c r="R134" s="32" t="str">
        <f ca="1">IFERROR(IF(AND(MOD(MONTH(R$1)+12-MONTH('Periodische Einnahmen'!$I49),'Periodische Einnahmen'!$H49)=0,R$1&gt;='Periodische Einnahmen'!$I49,R$1&lt;='Periodische Einnahmen'!$F49),'Periodische Einnahmen'!$D49,0),"")</f>
        <v/>
      </c>
      <c r="S134" s="32" t="str">
        <f ca="1">IFERROR(IF(AND(MOD(MONTH(S$1)+12-MONTH('Periodische Einnahmen'!$I49),'Periodische Einnahmen'!$H49)=0,S$1&gt;='Periodische Einnahmen'!$I49,S$1&lt;='Periodische Einnahmen'!$F49),'Periodische Einnahmen'!$D49,0),"")</f>
        <v/>
      </c>
      <c r="T134" s="32" t="str">
        <f ca="1">IFERROR(IF(AND(MOD(MONTH(T$1)+12-MONTH('Periodische Einnahmen'!$I49),'Periodische Einnahmen'!$H49)=0,T$1&gt;='Periodische Einnahmen'!$I49,T$1&lt;='Periodische Einnahmen'!$F49),'Periodische Einnahmen'!$D49,0),"")</f>
        <v/>
      </c>
      <c r="U134" s="32" t="str">
        <f ca="1">IFERROR(IF(AND(MOD(MONTH(U$1)+12-MONTH('Periodische Einnahmen'!$I49),'Periodische Einnahmen'!$H49)=0,U$1&gt;='Periodische Einnahmen'!$I49,U$1&lt;='Periodische Einnahmen'!$F49),'Periodische Einnahmen'!$D49,0),"")</f>
        <v/>
      </c>
      <c r="V134" s="32" t="str">
        <f ca="1">IFERROR(IF(AND(MOD(MONTH(V$1)+12-MONTH('Periodische Einnahmen'!$I49),'Periodische Einnahmen'!$H49)=0,V$1&gt;='Periodische Einnahmen'!$I49,V$1&lt;='Periodische Einnahmen'!$F49),'Periodische Einnahmen'!$D49,0),"")</f>
        <v/>
      </c>
      <c r="W134" s="32" t="str">
        <f ca="1">IFERROR(IF(AND(MOD(MONTH(W$1)+12-MONTH('Periodische Einnahmen'!$I49),'Periodische Einnahmen'!$H49)=0,W$1&gt;='Periodische Einnahmen'!$I49,W$1&lt;='Periodische Einnahmen'!$F49),'Periodische Einnahmen'!$D49,0),"")</f>
        <v/>
      </c>
      <c r="X134" s="32" t="str">
        <f ca="1">IFERROR(IF(AND(MOD(MONTH(X$1)+12-MONTH('Periodische Einnahmen'!$I49),'Periodische Einnahmen'!$H49)=0,X$1&gt;='Periodische Einnahmen'!$I49,X$1&lt;='Periodische Einnahmen'!$F49),'Periodische Einnahmen'!$D49,0),"")</f>
        <v/>
      </c>
      <c r="Y134" s="32" t="str">
        <f ca="1">IFERROR(IF(AND(MOD(MONTH(Y$1)+12-MONTH('Periodische Einnahmen'!$I49),'Periodische Einnahmen'!$H49)=0,Y$1&gt;='Periodische Einnahmen'!$I49,Y$1&lt;='Periodische Einnahmen'!$F49),'Periodische Einnahmen'!$D49,0),"")</f>
        <v/>
      </c>
      <c r="Z134" s="27">
        <f t="shared" ca="1" si="21"/>
        <v>0</v>
      </c>
      <c r="AA134" s="28">
        <f t="shared" ca="1" si="22"/>
        <v>0</v>
      </c>
    </row>
    <row r="135" spans="1:27">
      <c r="A135" s="31" t="str">
        <f>IF('Periodische Einnahmen'!A50&lt;&gt;"",'Periodische Einnahmen'!A50&amp;" ("&amp;'Periodische Einnahmen'!C50&amp;" "&amp;TEXT('Periodische Einnahmen'!D50,"0.00")&amp;" ab "&amp;TEXT('Periodische Einnahmen'!E50,"MMM/JJJJ")&amp;")","")</f>
        <v/>
      </c>
      <c r="B135" s="32" t="str">
        <f ca="1">IFERROR(IF(AND(MOD(MONTH(B$1)+12-MONTH('Periodische Einnahmen'!$I50),'Periodische Einnahmen'!$H50)=0,B$1&gt;='Periodische Einnahmen'!$I50,B$1&lt;='Periodische Einnahmen'!$F50),'Periodische Einnahmen'!$D50,0),"")</f>
        <v/>
      </c>
      <c r="C135" s="32" t="str">
        <f ca="1">IFERROR(IF(AND(MOD(MONTH(C$1)+12-MONTH('Periodische Einnahmen'!$I50),'Periodische Einnahmen'!$H50)=0,C$1&gt;='Periodische Einnahmen'!$I50,C$1&lt;='Periodische Einnahmen'!$F50),'Periodische Einnahmen'!$D50,0),"")</f>
        <v/>
      </c>
      <c r="D135" s="32" t="str">
        <f ca="1">IFERROR(IF(AND(MOD(MONTH(D$1)+12-MONTH('Periodische Einnahmen'!$I50),'Periodische Einnahmen'!$H50)=0,D$1&gt;='Periodische Einnahmen'!$I50,D$1&lt;='Periodische Einnahmen'!$F50),'Periodische Einnahmen'!$D50,0),"")</f>
        <v/>
      </c>
      <c r="E135" s="32" t="str">
        <f ca="1">IFERROR(IF(AND(MOD(MONTH(E$1)+12-MONTH('Periodische Einnahmen'!$I50),'Periodische Einnahmen'!$H50)=0,E$1&gt;='Periodische Einnahmen'!$I50,E$1&lt;='Periodische Einnahmen'!$F50),'Periodische Einnahmen'!$D50,0),"")</f>
        <v/>
      </c>
      <c r="F135" s="32" t="str">
        <f ca="1">IFERROR(IF(AND(MOD(MONTH(F$1)+12-MONTH('Periodische Einnahmen'!$I50),'Periodische Einnahmen'!$H50)=0,F$1&gt;='Periodische Einnahmen'!$I50,F$1&lt;='Periodische Einnahmen'!$F50),'Periodische Einnahmen'!$D50,0),"")</f>
        <v/>
      </c>
      <c r="G135" s="32" t="str">
        <f ca="1">IFERROR(IF(AND(MOD(MONTH(G$1)+12-MONTH('Periodische Einnahmen'!$I50),'Periodische Einnahmen'!$H50)=0,G$1&gt;='Periodische Einnahmen'!$I50,G$1&lt;='Periodische Einnahmen'!$F50),'Periodische Einnahmen'!$D50,0),"")</f>
        <v/>
      </c>
      <c r="H135" s="32" t="str">
        <f ca="1">IFERROR(IF(AND(MOD(MONTH(H$1)+12-MONTH('Periodische Einnahmen'!$I50),'Periodische Einnahmen'!$H50)=0,H$1&gt;='Periodische Einnahmen'!$I50,H$1&lt;='Periodische Einnahmen'!$F50),'Periodische Einnahmen'!$D50,0),"")</f>
        <v/>
      </c>
      <c r="I135" s="32" t="str">
        <f ca="1">IFERROR(IF(AND(MOD(MONTH(I$1)+12-MONTH('Periodische Einnahmen'!$I50),'Periodische Einnahmen'!$H50)=0,I$1&gt;='Periodische Einnahmen'!$I50,I$1&lt;='Periodische Einnahmen'!$F50),'Periodische Einnahmen'!$D50,0),"")</f>
        <v/>
      </c>
      <c r="J135" s="32" t="str">
        <f ca="1">IFERROR(IF(AND(MOD(MONTH(J$1)+12-MONTH('Periodische Einnahmen'!$I50),'Periodische Einnahmen'!$H50)=0,J$1&gt;='Periodische Einnahmen'!$I50,J$1&lt;='Periodische Einnahmen'!$F50),'Periodische Einnahmen'!$D50,0),"")</f>
        <v/>
      </c>
      <c r="K135" s="32" t="str">
        <f ca="1">IFERROR(IF(AND(MOD(MONTH(K$1)+12-MONTH('Periodische Einnahmen'!$I50),'Periodische Einnahmen'!$H50)=0,K$1&gt;='Periodische Einnahmen'!$I50,K$1&lt;='Periodische Einnahmen'!$F50),'Periodische Einnahmen'!$D50,0),"")</f>
        <v/>
      </c>
      <c r="L135" s="32" t="str">
        <f ca="1">IFERROR(IF(AND(MOD(MONTH(L$1)+12-MONTH('Periodische Einnahmen'!$I50),'Periodische Einnahmen'!$H50)=0,L$1&gt;='Periodische Einnahmen'!$I50,L$1&lt;='Periodische Einnahmen'!$F50),'Periodische Einnahmen'!$D50,0),"")</f>
        <v/>
      </c>
      <c r="M135" s="32" t="str">
        <f ca="1">IFERROR(IF(AND(MOD(MONTH(M$1)+12-MONTH('Periodische Einnahmen'!$I50),'Periodische Einnahmen'!$H50)=0,M$1&gt;='Periodische Einnahmen'!$I50,M$1&lt;='Periodische Einnahmen'!$F50),'Periodische Einnahmen'!$D50,0),"")</f>
        <v/>
      </c>
      <c r="N135" s="32" t="str">
        <f ca="1">IFERROR(IF(AND(MOD(MONTH(N$1)+12-MONTH('Periodische Einnahmen'!$I50),'Periodische Einnahmen'!$H50)=0,N$1&gt;='Periodische Einnahmen'!$I50,N$1&lt;='Periodische Einnahmen'!$F50),'Periodische Einnahmen'!$D50,0),"")</f>
        <v/>
      </c>
      <c r="O135" s="32" t="str">
        <f ca="1">IFERROR(IF(AND(MOD(MONTH(O$1)+12-MONTH('Periodische Einnahmen'!$I50),'Periodische Einnahmen'!$H50)=0,O$1&gt;='Periodische Einnahmen'!$I50,O$1&lt;='Periodische Einnahmen'!$F50),'Periodische Einnahmen'!$D50,0),"")</f>
        <v/>
      </c>
      <c r="P135" s="32" t="str">
        <f ca="1">IFERROR(IF(AND(MOD(MONTH(P$1)+12-MONTH('Periodische Einnahmen'!$I50),'Periodische Einnahmen'!$H50)=0,P$1&gt;='Periodische Einnahmen'!$I50,P$1&lt;='Periodische Einnahmen'!$F50),'Periodische Einnahmen'!$D50,0),"")</f>
        <v/>
      </c>
      <c r="Q135" s="32" t="str">
        <f ca="1">IFERROR(IF(AND(MOD(MONTH(Q$1)+12-MONTH('Periodische Einnahmen'!$I50),'Periodische Einnahmen'!$H50)=0,Q$1&gt;='Periodische Einnahmen'!$I50,Q$1&lt;='Periodische Einnahmen'!$F50),'Periodische Einnahmen'!$D50,0),"")</f>
        <v/>
      </c>
      <c r="R135" s="32" t="str">
        <f ca="1">IFERROR(IF(AND(MOD(MONTH(R$1)+12-MONTH('Periodische Einnahmen'!$I50),'Periodische Einnahmen'!$H50)=0,R$1&gt;='Periodische Einnahmen'!$I50,R$1&lt;='Periodische Einnahmen'!$F50),'Periodische Einnahmen'!$D50,0),"")</f>
        <v/>
      </c>
      <c r="S135" s="32" t="str">
        <f ca="1">IFERROR(IF(AND(MOD(MONTH(S$1)+12-MONTH('Periodische Einnahmen'!$I50),'Periodische Einnahmen'!$H50)=0,S$1&gt;='Periodische Einnahmen'!$I50,S$1&lt;='Periodische Einnahmen'!$F50),'Periodische Einnahmen'!$D50,0),"")</f>
        <v/>
      </c>
      <c r="T135" s="32" t="str">
        <f ca="1">IFERROR(IF(AND(MOD(MONTH(T$1)+12-MONTH('Periodische Einnahmen'!$I50),'Periodische Einnahmen'!$H50)=0,T$1&gt;='Periodische Einnahmen'!$I50,T$1&lt;='Periodische Einnahmen'!$F50),'Periodische Einnahmen'!$D50,0),"")</f>
        <v/>
      </c>
      <c r="U135" s="32" t="str">
        <f ca="1">IFERROR(IF(AND(MOD(MONTH(U$1)+12-MONTH('Periodische Einnahmen'!$I50),'Periodische Einnahmen'!$H50)=0,U$1&gt;='Periodische Einnahmen'!$I50,U$1&lt;='Periodische Einnahmen'!$F50),'Periodische Einnahmen'!$D50,0),"")</f>
        <v/>
      </c>
      <c r="V135" s="32" t="str">
        <f ca="1">IFERROR(IF(AND(MOD(MONTH(V$1)+12-MONTH('Periodische Einnahmen'!$I50),'Periodische Einnahmen'!$H50)=0,V$1&gt;='Periodische Einnahmen'!$I50,V$1&lt;='Periodische Einnahmen'!$F50),'Periodische Einnahmen'!$D50,0),"")</f>
        <v/>
      </c>
      <c r="W135" s="32" t="str">
        <f ca="1">IFERROR(IF(AND(MOD(MONTH(W$1)+12-MONTH('Periodische Einnahmen'!$I50),'Periodische Einnahmen'!$H50)=0,W$1&gt;='Periodische Einnahmen'!$I50,W$1&lt;='Periodische Einnahmen'!$F50),'Periodische Einnahmen'!$D50,0),"")</f>
        <v/>
      </c>
      <c r="X135" s="32" t="str">
        <f ca="1">IFERROR(IF(AND(MOD(MONTH(X$1)+12-MONTH('Periodische Einnahmen'!$I50),'Periodische Einnahmen'!$H50)=0,X$1&gt;='Periodische Einnahmen'!$I50,X$1&lt;='Periodische Einnahmen'!$F50),'Periodische Einnahmen'!$D50,0),"")</f>
        <v/>
      </c>
      <c r="Y135" s="32" t="str">
        <f ca="1">IFERROR(IF(AND(MOD(MONTH(Y$1)+12-MONTH('Periodische Einnahmen'!$I50),'Periodische Einnahmen'!$H50)=0,Y$1&gt;='Periodische Einnahmen'!$I50,Y$1&lt;='Periodische Einnahmen'!$F50),'Periodische Einnahmen'!$D50,0),"")</f>
        <v/>
      </c>
      <c r="Z135" s="27">
        <f t="shared" ca="1" si="21"/>
        <v>0</v>
      </c>
      <c r="AA135" s="28">
        <f t="shared" ca="1" si="22"/>
        <v>0</v>
      </c>
    </row>
    <row r="136" spans="1:27">
      <c r="A136" s="31" t="str">
        <f>IF('Periodische Einnahmen'!A51&lt;&gt;"",'Periodische Einnahmen'!A51&amp;" ("&amp;'Periodische Einnahmen'!C51&amp;" "&amp;TEXT('Periodische Einnahmen'!D51,"0.00")&amp;" ab "&amp;TEXT('Periodische Einnahmen'!E51,"MMM/JJJJ")&amp;")","")</f>
        <v/>
      </c>
      <c r="B136" s="32" t="str">
        <f ca="1">IFERROR(IF(AND(MOD(MONTH(B$1)+12-MONTH('Periodische Einnahmen'!$I51),'Periodische Einnahmen'!$H51)=0,B$1&gt;='Periodische Einnahmen'!$I51,B$1&lt;='Periodische Einnahmen'!$F51),'Periodische Einnahmen'!$D51,0),"")</f>
        <v/>
      </c>
      <c r="C136" s="32" t="str">
        <f ca="1">IFERROR(IF(AND(MOD(MONTH(C$1)+12-MONTH('Periodische Einnahmen'!$I51),'Periodische Einnahmen'!$H51)=0,C$1&gt;='Periodische Einnahmen'!$I51,C$1&lt;='Periodische Einnahmen'!$F51),'Periodische Einnahmen'!$D51,0),"")</f>
        <v/>
      </c>
      <c r="D136" s="32" t="str">
        <f ca="1">IFERROR(IF(AND(MOD(MONTH(D$1)+12-MONTH('Periodische Einnahmen'!$I51),'Periodische Einnahmen'!$H51)=0,D$1&gt;='Periodische Einnahmen'!$I51,D$1&lt;='Periodische Einnahmen'!$F51),'Periodische Einnahmen'!$D51,0),"")</f>
        <v/>
      </c>
      <c r="E136" s="32" t="str">
        <f ca="1">IFERROR(IF(AND(MOD(MONTH(E$1)+12-MONTH('Periodische Einnahmen'!$I51),'Periodische Einnahmen'!$H51)=0,E$1&gt;='Periodische Einnahmen'!$I51,E$1&lt;='Periodische Einnahmen'!$F51),'Periodische Einnahmen'!$D51,0),"")</f>
        <v/>
      </c>
      <c r="F136" s="32" t="str">
        <f ca="1">IFERROR(IF(AND(MOD(MONTH(F$1)+12-MONTH('Periodische Einnahmen'!$I51),'Periodische Einnahmen'!$H51)=0,F$1&gt;='Periodische Einnahmen'!$I51,F$1&lt;='Periodische Einnahmen'!$F51),'Periodische Einnahmen'!$D51,0),"")</f>
        <v/>
      </c>
      <c r="G136" s="32" t="str">
        <f ca="1">IFERROR(IF(AND(MOD(MONTH(G$1)+12-MONTH('Periodische Einnahmen'!$I51),'Periodische Einnahmen'!$H51)=0,G$1&gt;='Periodische Einnahmen'!$I51,G$1&lt;='Periodische Einnahmen'!$F51),'Periodische Einnahmen'!$D51,0),"")</f>
        <v/>
      </c>
      <c r="H136" s="32" t="str">
        <f ca="1">IFERROR(IF(AND(MOD(MONTH(H$1)+12-MONTH('Periodische Einnahmen'!$I51),'Periodische Einnahmen'!$H51)=0,H$1&gt;='Periodische Einnahmen'!$I51,H$1&lt;='Periodische Einnahmen'!$F51),'Periodische Einnahmen'!$D51,0),"")</f>
        <v/>
      </c>
      <c r="I136" s="32" t="str">
        <f ca="1">IFERROR(IF(AND(MOD(MONTH(I$1)+12-MONTH('Periodische Einnahmen'!$I51),'Periodische Einnahmen'!$H51)=0,I$1&gt;='Periodische Einnahmen'!$I51,I$1&lt;='Periodische Einnahmen'!$F51),'Periodische Einnahmen'!$D51,0),"")</f>
        <v/>
      </c>
      <c r="J136" s="32" t="str">
        <f ca="1">IFERROR(IF(AND(MOD(MONTH(J$1)+12-MONTH('Periodische Einnahmen'!$I51),'Periodische Einnahmen'!$H51)=0,J$1&gt;='Periodische Einnahmen'!$I51,J$1&lt;='Periodische Einnahmen'!$F51),'Periodische Einnahmen'!$D51,0),"")</f>
        <v/>
      </c>
      <c r="K136" s="32" t="str">
        <f ca="1">IFERROR(IF(AND(MOD(MONTH(K$1)+12-MONTH('Periodische Einnahmen'!$I51),'Periodische Einnahmen'!$H51)=0,K$1&gt;='Periodische Einnahmen'!$I51,K$1&lt;='Periodische Einnahmen'!$F51),'Periodische Einnahmen'!$D51,0),"")</f>
        <v/>
      </c>
      <c r="L136" s="32" t="str">
        <f ca="1">IFERROR(IF(AND(MOD(MONTH(L$1)+12-MONTH('Periodische Einnahmen'!$I51),'Periodische Einnahmen'!$H51)=0,L$1&gt;='Periodische Einnahmen'!$I51,L$1&lt;='Periodische Einnahmen'!$F51),'Periodische Einnahmen'!$D51,0),"")</f>
        <v/>
      </c>
      <c r="M136" s="32" t="str">
        <f ca="1">IFERROR(IF(AND(MOD(MONTH(M$1)+12-MONTH('Periodische Einnahmen'!$I51),'Periodische Einnahmen'!$H51)=0,M$1&gt;='Periodische Einnahmen'!$I51,M$1&lt;='Periodische Einnahmen'!$F51),'Periodische Einnahmen'!$D51,0),"")</f>
        <v/>
      </c>
      <c r="N136" s="32" t="str">
        <f ca="1">IFERROR(IF(AND(MOD(MONTH(N$1)+12-MONTH('Periodische Einnahmen'!$I51),'Periodische Einnahmen'!$H51)=0,N$1&gt;='Periodische Einnahmen'!$I51,N$1&lt;='Periodische Einnahmen'!$F51),'Periodische Einnahmen'!$D51,0),"")</f>
        <v/>
      </c>
      <c r="O136" s="32" t="str">
        <f ca="1">IFERROR(IF(AND(MOD(MONTH(O$1)+12-MONTH('Periodische Einnahmen'!$I51),'Periodische Einnahmen'!$H51)=0,O$1&gt;='Periodische Einnahmen'!$I51,O$1&lt;='Periodische Einnahmen'!$F51),'Periodische Einnahmen'!$D51,0),"")</f>
        <v/>
      </c>
      <c r="P136" s="32" t="str">
        <f ca="1">IFERROR(IF(AND(MOD(MONTH(P$1)+12-MONTH('Periodische Einnahmen'!$I51),'Periodische Einnahmen'!$H51)=0,P$1&gt;='Periodische Einnahmen'!$I51,P$1&lt;='Periodische Einnahmen'!$F51),'Periodische Einnahmen'!$D51,0),"")</f>
        <v/>
      </c>
      <c r="Q136" s="32" t="str">
        <f ca="1">IFERROR(IF(AND(MOD(MONTH(Q$1)+12-MONTH('Periodische Einnahmen'!$I51),'Periodische Einnahmen'!$H51)=0,Q$1&gt;='Periodische Einnahmen'!$I51,Q$1&lt;='Periodische Einnahmen'!$F51),'Periodische Einnahmen'!$D51,0),"")</f>
        <v/>
      </c>
      <c r="R136" s="32" t="str">
        <f ca="1">IFERROR(IF(AND(MOD(MONTH(R$1)+12-MONTH('Periodische Einnahmen'!$I51),'Periodische Einnahmen'!$H51)=0,R$1&gt;='Periodische Einnahmen'!$I51,R$1&lt;='Periodische Einnahmen'!$F51),'Periodische Einnahmen'!$D51,0),"")</f>
        <v/>
      </c>
      <c r="S136" s="32" t="str">
        <f ca="1">IFERROR(IF(AND(MOD(MONTH(S$1)+12-MONTH('Periodische Einnahmen'!$I51),'Periodische Einnahmen'!$H51)=0,S$1&gt;='Periodische Einnahmen'!$I51,S$1&lt;='Periodische Einnahmen'!$F51),'Periodische Einnahmen'!$D51,0),"")</f>
        <v/>
      </c>
      <c r="T136" s="32" t="str">
        <f ca="1">IFERROR(IF(AND(MOD(MONTH(T$1)+12-MONTH('Periodische Einnahmen'!$I51),'Periodische Einnahmen'!$H51)=0,T$1&gt;='Periodische Einnahmen'!$I51,T$1&lt;='Periodische Einnahmen'!$F51),'Periodische Einnahmen'!$D51,0),"")</f>
        <v/>
      </c>
      <c r="U136" s="32" t="str">
        <f ca="1">IFERROR(IF(AND(MOD(MONTH(U$1)+12-MONTH('Periodische Einnahmen'!$I51),'Periodische Einnahmen'!$H51)=0,U$1&gt;='Periodische Einnahmen'!$I51,U$1&lt;='Periodische Einnahmen'!$F51),'Periodische Einnahmen'!$D51,0),"")</f>
        <v/>
      </c>
      <c r="V136" s="32" t="str">
        <f ca="1">IFERROR(IF(AND(MOD(MONTH(V$1)+12-MONTH('Periodische Einnahmen'!$I51),'Periodische Einnahmen'!$H51)=0,V$1&gt;='Periodische Einnahmen'!$I51,V$1&lt;='Periodische Einnahmen'!$F51),'Periodische Einnahmen'!$D51,0),"")</f>
        <v/>
      </c>
      <c r="W136" s="32" t="str">
        <f ca="1">IFERROR(IF(AND(MOD(MONTH(W$1)+12-MONTH('Periodische Einnahmen'!$I51),'Periodische Einnahmen'!$H51)=0,W$1&gt;='Periodische Einnahmen'!$I51,W$1&lt;='Periodische Einnahmen'!$F51),'Periodische Einnahmen'!$D51,0),"")</f>
        <v/>
      </c>
      <c r="X136" s="32" t="str">
        <f ca="1">IFERROR(IF(AND(MOD(MONTH(X$1)+12-MONTH('Periodische Einnahmen'!$I51),'Periodische Einnahmen'!$H51)=0,X$1&gt;='Periodische Einnahmen'!$I51,X$1&lt;='Periodische Einnahmen'!$F51),'Periodische Einnahmen'!$D51,0),"")</f>
        <v/>
      </c>
      <c r="Y136" s="32" t="str">
        <f ca="1">IFERROR(IF(AND(MOD(MONTH(Y$1)+12-MONTH('Periodische Einnahmen'!$I51),'Periodische Einnahmen'!$H51)=0,Y$1&gt;='Periodische Einnahmen'!$I51,Y$1&lt;='Periodische Einnahmen'!$F51),'Periodische Einnahmen'!$D51,0),"")</f>
        <v/>
      </c>
      <c r="Z136" s="27">
        <f t="shared" ca="1" si="21"/>
        <v>0</v>
      </c>
      <c r="AA136" s="28">
        <f t="shared" ca="1" si="22"/>
        <v>0</v>
      </c>
    </row>
    <row r="137" spans="1:27">
      <c r="A137" s="31" t="str">
        <f>IF('Periodische Einnahmen'!A52&lt;&gt;"",'Periodische Einnahmen'!A52&amp;" ("&amp;'Periodische Einnahmen'!C52&amp;" "&amp;TEXT('Periodische Einnahmen'!D52,"0.00")&amp;" ab "&amp;TEXT('Periodische Einnahmen'!E52,"MMM/JJJJ")&amp;")","")</f>
        <v/>
      </c>
      <c r="B137" s="32" t="str">
        <f ca="1">IFERROR(IF(AND(MOD(MONTH(B$1)+12-MONTH('Periodische Einnahmen'!$I52),'Periodische Einnahmen'!$H52)=0,B$1&gt;='Periodische Einnahmen'!$I52,B$1&lt;='Periodische Einnahmen'!$F52),'Periodische Einnahmen'!$D52,0),"")</f>
        <v/>
      </c>
      <c r="C137" s="32" t="str">
        <f ca="1">IFERROR(IF(AND(MOD(MONTH(C$1)+12-MONTH('Periodische Einnahmen'!$I52),'Periodische Einnahmen'!$H52)=0,C$1&gt;='Periodische Einnahmen'!$I52,C$1&lt;='Periodische Einnahmen'!$F52),'Periodische Einnahmen'!$D52,0),"")</f>
        <v/>
      </c>
      <c r="D137" s="32" t="str">
        <f ca="1">IFERROR(IF(AND(MOD(MONTH(D$1)+12-MONTH('Periodische Einnahmen'!$I52),'Periodische Einnahmen'!$H52)=0,D$1&gt;='Periodische Einnahmen'!$I52,D$1&lt;='Periodische Einnahmen'!$F52),'Periodische Einnahmen'!$D52,0),"")</f>
        <v/>
      </c>
      <c r="E137" s="32" t="str">
        <f ca="1">IFERROR(IF(AND(MOD(MONTH(E$1)+12-MONTH('Periodische Einnahmen'!$I52),'Periodische Einnahmen'!$H52)=0,E$1&gt;='Periodische Einnahmen'!$I52,E$1&lt;='Periodische Einnahmen'!$F52),'Periodische Einnahmen'!$D52,0),"")</f>
        <v/>
      </c>
      <c r="F137" s="32" t="str">
        <f ca="1">IFERROR(IF(AND(MOD(MONTH(F$1)+12-MONTH('Periodische Einnahmen'!$I52),'Periodische Einnahmen'!$H52)=0,F$1&gt;='Periodische Einnahmen'!$I52,F$1&lt;='Periodische Einnahmen'!$F52),'Periodische Einnahmen'!$D52,0),"")</f>
        <v/>
      </c>
      <c r="G137" s="32" t="str">
        <f ca="1">IFERROR(IF(AND(MOD(MONTH(G$1)+12-MONTH('Periodische Einnahmen'!$I52),'Periodische Einnahmen'!$H52)=0,G$1&gt;='Periodische Einnahmen'!$I52,G$1&lt;='Periodische Einnahmen'!$F52),'Periodische Einnahmen'!$D52,0),"")</f>
        <v/>
      </c>
      <c r="H137" s="32" t="str">
        <f ca="1">IFERROR(IF(AND(MOD(MONTH(H$1)+12-MONTH('Periodische Einnahmen'!$I52),'Periodische Einnahmen'!$H52)=0,H$1&gt;='Periodische Einnahmen'!$I52,H$1&lt;='Periodische Einnahmen'!$F52),'Periodische Einnahmen'!$D52,0),"")</f>
        <v/>
      </c>
      <c r="I137" s="32" t="str">
        <f ca="1">IFERROR(IF(AND(MOD(MONTH(I$1)+12-MONTH('Periodische Einnahmen'!$I52),'Periodische Einnahmen'!$H52)=0,I$1&gt;='Periodische Einnahmen'!$I52,I$1&lt;='Periodische Einnahmen'!$F52),'Periodische Einnahmen'!$D52,0),"")</f>
        <v/>
      </c>
      <c r="J137" s="32" t="str">
        <f ca="1">IFERROR(IF(AND(MOD(MONTH(J$1)+12-MONTH('Periodische Einnahmen'!$I52),'Periodische Einnahmen'!$H52)=0,J$1&gt;='Periodische Einnahmen'!$I52,J$1&lt;='Periodische Einnahmen'!$F52),'Periodische Einnahmen'!$D52,0),"")</f>
        <v/>
      </c>
      <c r="K137" s="32" t="str">
        <f ca="1">IFERROR(IF(AND(MOD(MONTH(K$1)+12-MONTH('Periodische Einnahmen'!$I52),'Periodische Einnahmen'!$H52)=0,K$1&gt;='Periodische Einnahmen'!$I52,K$1&lt;='Periodische Einnahmen'!$F52),'Periodische Einnahmen'!$D52,0),"")</f>
        <v/>
      </c>
      <c r="L137" s="32" t="str">
        <f ca="1">IFERROR(IF(AND(MOD(MONTH(L$1)+12-MONTH('Periodische Einnahmen'!$I52),'Periodische Einnahmen'!$H52)=0,L$1&gt;='Periodische Einnahmen'!$I52,L$1&lt;='Periodische Einnahmen'!$F52),'Periodische Einnahmen'!$D52,0),"")</f>
        <v/>
      </c>
      <c r="M137" s="32" t="str">
        <f ca="1">IFERROR(IF(AND(MOD(MONTH(M$1)+12-MONTH('Periodische Einnahmen'!$I52),'Periodische Einnahmen'!$H52)=0,M$1&gt;='Periodische Einnahmen'!$I52,M$1&lt;='Periodische Einnahmen'!$F52),'Periodische Einnahmen'!$D52,0),"")</f>
        <v/>
      </c>
      <c r="N137" s="32" t="str">
        <f ca="1">IFERROR(IF(AND(MOD(MONTH(N$1)+12-MONTH('Periodische Einnahmen'!$I52),'Periodische Einnahmen'!$H52)=0,N$1&gt;='Periodische Einnahmen'!$I52,N$1&lt;='Periodische Einnahmen'!$F52),'Periodische Einnahmen'!$D52,0),"")</f>
        <v/>
      </c>
      <c r="O137" s="32" t="str">
        <f ca="1">IFERROR(IF(AND(MOD(MONTH(O$1)+12-MONTH('Periodische Einnahmen'!$I52),'Periodische Einnahmen'!$H52)=0,O$1&gt;='Periodische Einnahmen'!$I52,O$1&lt;='Periodische Einnahmen'!$F52),'Periodische Einnahmen'!$D52,0),"")</f>
        <v/>
      </c>
      <c r="P137" s="32" t="str">
        <f ca="1">IFERROR(IF(AND(MOD(MONTH(P$1)+12-MONTH('Periodische Einnahmen'!$I52),'Periodische Einnahmen'!$H52)=0,P$1&gt;='Periodische Einnahmen'!$I52,P$1&lt;='Periodische Einnahmen'!$F52),'Periodische Einnahmen'!$D52,0),"")</f>
        <v/>
      </c>
      <c r="Q137" s="32" t="str">
        <f ca="1">IFERROR(IF(AND(MOD(MONTH(Q$1)+12-MONTH('Periodische Einnahmen'!$I52),'Periodische Einnahmen'!$H52)=0,Q$1&gt;='Periodische Einnahmen'!$I52,Q$1&lt;='Periodische Einnahmen'!$F52),'Periodische Einnahmen'!$D52,0),"")</f>
        <v/>
      </c>
      <c r="R137" s="32" t="str">
        <f ca="1">IFERROR(IF(AND(MOD(MONTH(R$1)+12-MONTH('Periodische Einnahmen'!$I52),'Periodische Einnahmen'!$H52)=0,R$1&gt;='Periodische Einnahmen'!$I52,R$1&lt;='Periodische Einnahmen'!$F52),'Periodische Einnahmen'!$D52,0),"")</f>
        <v/>
      </c>
      <c r="S137" s="32" t="str">
        <f ca="1">IFERROR(IF(AND(MOD(MONTH(S$1)+12-MONTH('Periodische Einnahmen'!$I52),'Periodische Einnahmen'!$H52)=0,S$1&gt;='Periodische Einnahmen'!$I52,S$1&lt;='Periodische Einnahmen'!$F52),'Periodische Einnahmen'!$D52,0),"")</f>
        <v/>
      </c>
      <c r="T137" s="32" t="str">
        <f ca="1">IFERROR(IF(AND(MOD(MONTH(T$1)+12-MONTH('Periodische Einnahmen'!$I52),'Periodische Einnahmen'!$H52)=0,T$1&gt;='Periodische Einnahmen'!$I52,T$1&lt;='Periodische Einnahmen'!$F52),'Periodische Einnahmen'!$D52,0),"")</f>
        <v/>
      </c>
      <c r="U137" s="32" t="str">
        <f ca="1">IFERROR(IF(AND(MOD(MONTH(U$1)+12-MONTH('Periodische Einnahmen'!$I52),'Periodische Einnahmen'!$H52)=0,U$1&gt;='Periodische Einnahmen'!$I52,U$1&lt;='Periodische Einnahmen'!$F52),'Periodische Einnahmen'!$D52,0),"")</f>
        <v/>
      </c>
      <c r="V137" s="32" t="str">
        <f ca="1">IFERROR(IF(AND(MOD(MONTH(V$1)+12-MONTH('Periodische Einnahmen'!$I52),'Periodische Einnahmen'!$H52)=0,V$1&gt;='Periodische Einnahmen'!$I52,V$1&lt;='Periodische Einnahmen'!$F52),'Periodische Einnahmen'!$D52,0),"")</f>
        <v/>
      </c>
      <c r="W137" s="32" t="str">
        <f ca="1">IFERROR(IF(AND(MOD(MONTH(W$1)+12-MONTH('Periodische Einnahmen'!$I52),'Periodische Einnahmen'!$H52)=0,W$1&gt;='Periodische Einnahmen'!$I52,W$1&lt;='Periodische Einnahmen'!$F52),'Periodische Einnahmen'!$D52,0),"")</f>
        <v/>
      </c>
      <c r="X137" s="32" t="str">
        <f ca="1">IFERROR(IF(AND(MOD(MONTH(X$1)+12-MONTH('Periodische Einnahmen'!$I52),'Periodische Einnahmen'!$H52)=0,X$1&gt;='Periodische Einnahmen'!$I52,X$1&lt;='Periodische Einnahmen'!$F52),'Periodische Einnahmen'!$D52,0),"")</f>
        <v/>
      </c>
      <c r="Y137" s="32" t="str">
        <f ca="1">IFERROR(IF(AND(MOD(MONTH(Y$1)+12-MONTH('Periodische Einnahmen'!$I52),'Periodische Einnahmen'!$H52)=0,Y$1&gt;='Periodische Einnahmen'!$I52,Y$1&lt;='Periodische Einnahmen'!$F52),'Periodische Einnahmen'!$D52,0),"")</f>
        <v/>
      </c>
      <c r="Z137" s="27">
        <f t="shared" ca="1" si="21"/>
        <v>0</v>
      </c>
      <c r="AA137" s="28">
        <f t="shared" ca="1" si="22"/>
        <v>0</v>
      </c>
    </row>
    <row r="138" spans="1:27">
      <c r="A138" s="31" t="str">
        <f>IF('Periodische Einnahmen'!A53&lt;&gt;"",'Periodische Einnahmen'!A53&amp;" ("&amp;'Periodische Einnahmen'!C53&amp;" "&amp;TEXT('Periodische Einnahmen'!D53,"0.00")&amp;" ab "&amp;TEXT('Periodische Einnahmen'!E53,"MMM/JJJJ")&amp;")","")</f>
        <v/>
      </c>
      <c r="B138" s="32" t="str">
        <f ca="1">IFERROR(IF(AND(MOD(MONTH(B$1)+12-MONTH('Periodische Einnahmen'!$I53),'Periodische Einnahmen'!$H53)=0,B$1&gt;='Periodische Einnahmen'!$I53,B$1&lt;='Periodische Einnahmen'!$F53),'Periodische Einnahmen'!$D53,0),"")</f>
        <v/>
      </c>
      <c r="C138" s="32" t="str">
        <f ca="1">IFERROR(IF(AND(MOD(MONTH(C$1)+12-MONTH('Periodische Einnahmen'!$I53),'Periodische Einnahmen'!$H53)=0,C$1&gt;='Periodische Einnahmen'!$I53,C$1&lt;='Periodische Einnahmen'!$F53),'Periodische Einnahmen'!$D53,0),"")</f>
        <v/>
      </c>
      <c r="D138" s="32" t="str">
        <f ca="1">IFERROR(IF(AND(MOD(MONTH(D$1)+12-MONTH('Periodische Einnahmen'!$I53),'Periodische Einnahmen'!$H53)=0,D$1&gt;='Periodische Einnahmen'!$I53,D$1&lt;='Periodische Einnahmen'!$F53),'Periodische Einnahmen'!$D53,0),"")</f>
        <v/>
      </c>
      <c r="E138" s="32" t="str">
        <f ca="1">IFERROR(IF(AND(MOD(MONTH(E$1)+12-MONTH('Periodische Einnahmen'!$I53),'Periodische Einnahmen'!$H53)=0,E$1&gt;='Periodische Einnahmen'!$I53,E$1&lt;='Periodische Einnahmen'!$F53),'Periodische Einnahmen'!$D53,0),"")</f>
        <v/>
      </c>
      <c r="F138" s="32" t="str">
        <f ca="1">IFERROR(IF(AND(MOD(MONTH(F$1)+12-MONTH('Periodische Einnahmen'!$I53),'Periodische Einnahmen'!$H53)=0,F$1&gt;='Periodische Einnahmen'!$I53,F$1&lt;='Periodische Einnahmen'!$F53),'Periodische Einnahmen'!$D53,0),"")</f>
        <v/>
      </c>
      <c r="G138" s="32" t="str">
        <f ca="1">IFERROR(IF(AND(MOD(MONTH(G$1)+12-MONTH('Periodische Einnahmen'!$I53),'Periodische Einnahmen'!$H53)=0,G$1&gt;='Periodische Einnahmen'!$I53,G$1&lt;='Periodische Einnahmen'!$F53),'Periodische Einnahmen'!$D53,0),"")</f>
        <v/>
      </c>
      <c r="H138" s="32" t="str">
        <f ca="1">IFERROR(IF(AND(MOD(MONTH(H$1)+12-MONTH('Periodische Einnahmen'!$I53),'Periodische Einnahmen'!$H53)=0,H$1&gt;='Periodische Einnahmen'!$I53,H$1&lt;='Periodische Einnahmen'!$F53),'Periodische Einnahmen'!$D53,0),"")</f>
        <v/>
      </c>
      <c r="I138" s="32" t="str">
        <f ca="1">IFERROR(IF(AND(MOD(MONTH(I$1)+12-MONTH('Periodische Einnahmen'!$I53),'Periodische Einnahmen'!$H53)=0,I$1&gt;='Periodische Einnahmen'!$I53,I$1&lt;='Periodische Einnahmen'!$F53),'Periodische Einnahmen'!$D53,0),"")</f>
        <v/>
      </c>
      <c r="J138" s="32" t="str">
        <f ca="1">IFERROR(IF(AND(MOD(MONTH(J$1)+12-MONTH('Periodische Einnahmen'!$I53),'Periodische Einnahmen'!$H53)=0,J$1&gt;='Periodische Einnahmen'!$I53,J$1&lt;='Periodische Einnahmen'!$F53),'Periodische Einnahmen'!$D53,0),"")</f>
        <v/>
      </c>
      <c r="K138" s="32" t="str">
        <f ca="1">IFERROR(IF(AND(MOD(MONTH(K$1)+12-MONTH('Periodische Einnahmen'!$I53),'Periodische Einnahmen'!$H53)=0,K$1&gt;='Periodische Einnahmen'!$I53,K$1&lt;='Periodische Einnahmen'!$F53),'Periodische Einnahmen'!$D53,0),"")</f>
        <v/>
      </c>
      <c r="L138" s="32" t="str">
        <f ca="1">IFERROR(IF(AND(MOD(MONTH(L$1)+12-MONTH('Periodische Einnahmen'!$I53),'Periodische Einnahmen'!$H53)=0,L$1&gt;='Periodische Einnahmen'!$I53,L$1&lt;='Periodische Einnahmen'!$F53),'Periodische Einnahmen'!$D53,0),"")</f>
        <v/>
      </c>
      <c r="M138" s="32" t="str">
        <f ca="1">IFERROR(IF(AND(MOD(MONTH(M$1)+12-MONTH('Periodische Einnahmen'!$I53),'Periodische Einnahmen'!$H53)=0,M$1&gt;='Periodische Einnahmen'!$I53,M$1&lt;='Periodische Einnahmen'!$F53),'Periodische Einnahmen'!$D53,0),"")</f>
        <v/>
      </c>
      <c r="N138" s="32" t="str">
        <f ca="1">IFERROR(IF(AND(MOD(MONTH(N$1)+12-MONTH('Periodische Einnahmen'!$I53),'Periodische Einnahmen'!$H53)=0,N$1&gt;='Periodische Einnahmen'!$I53,N$1&lt;='Periodische Einnahmen'!$F53),'Periodische Einnahmen'!$D53,0),"")</f>
        <v/>
      </c>
      <c r="O138" s="32" t="str">
        <f ca="1">IFERROR(IF(AND(MOD(MONTH(O$1)+12-MONTH('Periodische Einnahmen'!$I53),'Periodische Einnahmen'!$H53)=0,O$1&gt;='Periodische Einnahmen'!$I53,O$1&lt;='Periodische Einnahmen'!$F53),'Periodische Einnahmen'!$D53,0),"")</f>
        <v/>
      </c>
      <c r="P138" s="32" t="str">
        <f ca="1">IFERROR(IF(AND(MOD(MONTH(P$1)+12-MONTH('Periodische Einnahmen'!$I53),'Periodische Einnahmen'!$H53)=0,P$1&gt;='Periodische Einnahmen'!$I53,P$1&lt;='Periodische Einnahmen'!$F53),'Periodische Einnahmen'!$D53,0),"")</f>
        <v/>
      </c>
      <c r="Q138" s="32" t="str">
        <f ca="1">IFERROR(IF(AND(MOD(MONTH(Q$1)+12-MONTH('Periodische Einnahmen'!$I53),'Periodische Einnahmen'!$H53)=0,Q$1&gt;='Periodische Einnahmen'!$I53,Q$1&lt;='Periodische Einnahmen'!$F53),'Periodische Einnahmen'!$D53,0),"")</f>
        <v/>
      </c>
      <c r="R138" s="32" t="str">
        <f ca="1">IFERROR(IF(AND(MOD(MONTH(R$1)+12-MONTH('Periodische Einnahmen'!$I53),'Periodische Einnahmen'!$H53)=0,R$1&gt;='Periodische Einnahmen'!$I53,R$1&lt;='Periodische Einnahmen'!$F53),'Periodische Einnahmen'!$D53,0),"")</f>
        <v/>
      </c>
      <c r="S138" s="32" t="str">
        <f ca="1">IFERROR(IF(AND(MOD(MONTH(S$1)+12-MONTH('Periodische Einnahmen'!$I53),'Periodische Einnahmen'!$H53)=0,S$1&gt;='Periodische Einnahmen'!$I53,S$1&lt;='Periodische Einnahmen'!$F53),'Periodische Einnahmen'!$D53,0),"")</f>
        <v/>
      </c>
      <c r="T138" s="32" t="str">
        <f ca="1">IFERROR(IF(AND(MOD(MONTH(T$1)+12-MONTH('Periodische Einnahmen'!$I53),'Periodische Einnahmen'!$H53)=0,T$1&gt;='Periodische Einnahmen'!$I53,T$1&lt;='Periodische Einnahmen'!$F53),'Periodische Einnahmen'!$D53,0),"")</f>
        <v/>
      </c>
      <c r="U138" s="32" t="str">
        <f ca="1">IFERROR(IF(AND(MOD(MONTH(U$1)+12-MONTH('Periodische Einnahmen'!$I53),'Periodische Einnahmen'!$H53)=0,U$1&gt;='Periodische Einnahmen'!$I53,U$1&lt;='Periodische Einnahmen'!$F53),'Periodische Einnahmen'!$D53,0),"")</f>
        <v/>
      </c>
      <c r="V138" s="32" t="str">
        <f ca="1">IFERROR(IF(AND(MOD(MONTH(V$1)+12-MONTH('Periodische Einnahmen'!$I53),'Periodische Einnahmen'!$H53)=0,V$1&gt;='Periodische Einnahmen'!$I53,V$1&lt;='Periodische Einnahmen'!$F53),'Periodische Einnahmen'!$D53,0),"")</f>
        <v/>
      </c>
      <c r="W138" s="32" t="str">
        <f ca="1">IFERROR(IF(AND(MOD(MONTH(W$1)+12-MONTH('Periodische Einnahmen'!$I53),'Periodische Einnahmen'!$H53)=0,W$1&gt;='Periodische Einnahmen'!$I53,W$1&lt;='Periodische Einnahmen'!$F53),'Periodische Einnahmen'!$D53,0),"")</f>
        <v/>
      </c>
      <c r="X138" s="32" t="str">
        <f ca="1">IFERROR(IF(AND(MOD(MONTH(X$1)+12-MONTH('Periodische Einnahmen'!$I53),'Periodische Einnahmen'!$H53)=0,X$1&gt;='Periodische Einnahmen'!$I53,X$1&lt;='Periodische Einnahmen'!$F53),'Periodische Einnahmen'!$D53,0),"")</f>
        <v/>
      </c>
      <c r="Y138" s="32" t="str">
        <f ca="1">IFERROR(IF(AND(MOD(MONTH(Y$1)+12-MONTH('Periodische Einnahmen'!$I53),'Periodische Einnahmen'!$H53)=0,Y$1&gt;='Periodische Einnahmen'!$I53,Y$1&lt;='Periodische Einnahmen'!$F53),'Periodische Einnahmen'!$D53,0),"")</f>
        <v/>
      </c>
      <c r="Z138" s="27">
        <f t="shared" ca="1" si="21"/>
        <v>0</v>
      </c>
      <c r="AA138" s="28">
        <f t="shared" ca="1" si="22"/>
        <v>0</v>
      </c>
    </row>
    <row r="139" spans="1:27">
      <c r="A139" s="31" t="str">
        <f>IF('Periodische Einnahmen'!A54&lt;&gt;"",'Periodische Einnahmen'!A54&amp;" ("&amp;'Periodische Einnahmen'!C54&amp;" "&amp;TEXT('Periodische Einnahmen'!D54,"0.00")&amp;" ab "&amp;TEXT('Periodische Einnahmen'!E54,"MMM/JJJJ")&amp;")","")</f>
        <v/>
      </c>
      <c r="B139" s="32" t="str">
        <f ca="1">IFERROR(IF(AND(MOD(MONTH(B$1)+12-MONTH('Periodische Einnahmen'!$I54),'Periodische Einnahmen'!$H54)=0,B$1&gt;='Periodische Einnahmen'!$I54,B$1&lt;='Periodische Einnahmen'!$F54),'Periodische Einnahmen'!$D54,0),"")</f>
        <v/>
      </c>
      <c r="C139" s="32" t="str">
        <f ca="1">IFERROR(IF(AND(MOD(MONTH(C$1)+12-MONTH('Periodische Einnahmen'!$I54),'Periodische Einnahmen'!$H54)=0,C$1&gt;='Periodische Einnahmen'!$I54,C$1&lt;='Periodische Einnahmen'!$F54),'Periodische Einnahmen'!$D54,0),"")</f>
        <v/>
      </c>
      <c r="D139" s="32" t="str">
        <f ca="1">IFERROR(IF(AND(MOD(MONTH(D$1)+12-MONTH('Periodische Einnahmen'!$I54),'Periodische Einnahmen'!$H54)=0,D$1&gt;='Periodische Einnahmen'!$I54,D$1&lt;='Periodische Einnahmen'!$F54),'Periodische Einnahmen'!$D54,0),"")</f>
        <v/>
      </c>
      <c r="E139" s="32" t="str">
        <f ca="1">IFERROR(IF(AND(MOD(MONTH(E$1)+12-MONTH('Periodische Einnahmen'!$I54),'Periodische Einnahmen'!$H54)=0,E$1&gt;='Periodische Einnahmen'!$I54,E$1&lt;='Periodische Einnahmen'!$F54),'Periodische Einnahmen'!$D54,0),"")</f>
        <v/>
      </c>
      <c r="F139" s="32" t="str">
        <f ca="1">IFERROR(IF(AND(MOD(MONTH(F$1)+12-MONTH('Periodische Einnahmen'!$I54),'Periodische Einnahmen'!$H54)=0,F$1&gt;='Periodische Einnahmen'!$I54,F$1&lt;='Periodische Einnahmen'!$F54),'Periodische Einnahmen'!$D54,0),"")</f>
        <v/>
      </c>
      <c r="G139" s="32" t="str">
        <f ca="1">IFERROR(IF(AND(MOD(MONTH(G$1)+12-MONTH('Periodische Einnahmen'!$I54),'Periodische Einnahmen'!$H54)=0,G$1&gt;='Periodische Einnahmen'!$I54,G$1&lt;='Periodische Einnahmen'!$F54),'Periodische Einnahmen'!$D54,0),"")</f>
        <v/>
      </c>
      <c r="H139" s="32" t="str">
        <f ca="1">IFERROR(IF(AND(MOD(MONTH(H$1)+12-MONTH('Periodische Einnahmen'!$I54),'Periodische Einnahmen'!$H54)=0,H$1&gt;='Periodische Einnahmen'!$I54,H$1&lt;='Periodische Einnahmen'!$F54),'Periodische Einnahmen'!$D54,0),"")</f>
        <v/>
      </c>
      <c r="I139" s="32" t="str">
        <f ca="1">IFERROR(IF(AND(MOD(MONTH(I$1)+12-MONTH('Periodische Einnahmen'!$I54),'Periodische Einnahmen'!$H54)=0,I$1&gt;='Periodische Einnahmen'!$I54,I$1&lt;='Periodische Einnahmen'!$F54),'Periodische Einnahmen'!$D54,0),"")</f>
        <v/>
      </c>
      <c r="J139" s="32" t="str">
        <f ca="1">IFERROR(IF(AND(MOD(MONTH(J$1)+12-MONTH('Periodische Einnahmen'!$I54),'Periodische Einnahmen'!$H54)=0,J$1&gt;='Periodische Einnahmen'!$I54,J$1&lt;='Periodische Einnahmen'!$F54),'Periodische Einnahmen'!$D54,0),"")</f>
        <v/>
      </c>
      <c r="K139" s="32" t="str">
        <f ca="1">IFERROR(IF(AND(MOD(MONTH(K$1)+12-MONTH('Periodische Einnahmen'!$I54),'Periodische Einnahmen'!$H54)=0,K$1&gt;='Periodische Einnahmen'!$I54,K$1&lt;='Periodische Einnahmen'!$F54),'Periodische Einnahmen'!$D54,0),"")</f>
        <v/>
      </c>
      <c r="L139" s="32" t="str">
        <f ca="1">IFERROR(IF(AND(MOD(MONTH(L$1)+12-MONTH('Periodische Einnahmen'!$I54),'Periodische Einnahmen'!$H54)=0,L$1&gt;='Periodische Einnahmen'!$I54,L$1&lt;='Periodische Einnahmen'!$F54),'Periodische Einnahmen'!$D54,0),"")</f>
        <v/>
      </c>
      <c r="M139" s="32" t="str">
        <f ca="1">IFERROR(IF(AND(MOD(MONTH(M$1)+12-MONTH('Periodische Einnahmen'!$I54),'Periodische Einnahmen'!$H54)=0,M$1&gt;='Periodische Einnahmen'!$I54,M$1&lt;='Periodische Einnahmen'!$F54),'Periodische Einnahmen'!$D54,0),"")</f>
        <v/>
      </c>
      <c r="N139" s="32" t="str">
        <f ca="1">IFERROR(IF(AND(MOD(MONTH(N$1)+12-MONTH('Periodische Einnahmen'!$I54),'Periodische Einnahmen'!$H54)=0,N$1&gt;='Periodische Einnahmen'!$I54,N$1&lt;='Periodische Einnahmen'!$F54),'Periodische Einnahmen'!$D54,0),"")</f>
        <v/>
      </c>
      <c r="O139" s="32" t="str">
        <f ca="1">IFERROR(IF(AND(MOD(MONTH(O$1)+12-MONTH('Periodische Einnahmen'!$I54),'Periodische Einnahmen'!$H54)=0,O$1&gt;='Periodische Einnahmen'!$I54,O$1&lt;='Periodische Einnahmen'!$F54),'Periodische Einnahmen'!$D54,0),"")</f>
        <v/>
      </c>
      <c r="P139" s="32" t="str">
        <f ca="1">IFERROR(IF(AND(MOD(MONTH(P$1)+12-MONTH('Periodische Einnahmen'!$I54),'Periodische Einnahmen'!$H54)=0,P$1&gt;='Periodische Einnahmen'!$I54,P$1&lt;='Periodische Einnahmen'!$F54),'Periodische Einnahmen'!$D54,0),"")</f>
        <v/>
      </c>
      <c r="Q139" s="32" t="str">
        <f ca="1">IFERROR(IF(AND(MOD(MONTH(Q$1)+12-MONTH('Periodische Einnahmen'!$I54),'Periodische Einnahmen'!$H54)=0,Q$1&gt;='Periodische Einnahmen'!$I54,Q$1&lt;='Periodische Einnahmen'!$F54),'Periodische Einnahmen'!$D54,0),"")</f>
        <v/>
      </c>
      <c r="R139" s="32" t="str">
        <f ca="1">IFERROR(IF(AND(MOD(MONTH(R$1)+12-MONTH('Periodische Einnahmen'!$I54),'Periodische Einnahmen'!$H54)=0,R$1&gt;='Periodische Einnahmen'!$I54,R$1&lt;='Periodische Einnahmen'!$F54),'Periodische Einnahmen'!$D54,0),"")</f>
        <v/>
      </c>
      <c r="S139" s="32" t="str">
        <f ca="1">IFERROR(IF(AND(MOD(MONTH(S$1)+12-MONTH('Periodische Einnahmen'!$I54),'Periodische Einnahmen'!$H54)=0,S$1&gt;='Periodische Einnahmen'!$I54,S$1&lt;='Periodische Einnahmen'!$F54),'Periodische Einnahmen'!$D54,0),"")</f>
        <v/>
      </c>
      <c r="T139" s="32" t="str">
        <f ca="1">IFERROR(IF(AND(MOD(MONTH(T$1)+12-MONTH('Periodische Einnahmen'!$I54),'Periodische Einnahmen'!$H54)=0,T$1&gt;='Periodische Einnahmen'!$I54,T$1&lt;='Periodische Einnahmen'!$F54),'Periodische Einnahmen'!$D54,0),"")</f>
        <v/>
      </c>
      <c r="U139" s="32" t="str">
        <f ca="1">IFERROR(IF(AND(MOD(MONTH(U$1)+12-MONTH('Periodische Einnahmen'!$I54),'Periodische Einnahmen'!$H54)=0,U$1&gt;='Periodische Einnahmen'!$I54,U$1&lt;='Periodische Einnahmen'!$F54),'Periodische Einnahmen'!$D54,0),"")</f>
        <v/>
      </c>
      <c r="V139" s="32" t="str">
        <f ca="1">IFERROR(IF(AND(MOD(MONTH(V$1)+12-MONTH('Periodische Einnahmen'!$I54),'Periodische Einnahmen'!$H54)=0,V$1&gt;='Periodische Einnahmen'!$I54,V$1&lt;='Periodische Einnahmen'!$F54),'Periodische Einnahmen'!$D54,0),"")</f>
        <v/>
      </c>
      <c r="W139" s="32" t="str">
        <f ca="1">IFERROR(IF(AND(MOD(MONTH(W$1)+12-MONTH('Periodische Einnahmen'!$I54),'Periodische Einnahmen'!$H54)=0,W$1&gt;='Periodische Einnahmen'!$I54,W$1&lt;='Periodische Einnahmen'!$F54),'Periodische Einnahmen'!$D54,0),"")</f>
        <v/>
      </c>
      <c r="X139" s="32" t="str">
        <f ca="1">IFERROR(IF(AND(MOD(MONTH(X$1)+12-MONTH('Periodische Einnahmen'!$I54),'Periodische Einnahmen'!$H54)=0,X$1&gt;='Periodische Einnahmen'!$I54,X$1&lt;='Periodische Einnahmen'!$F54),'Periodische Einnahmen'!$D54,0),"")</f>
        <v/>
      </c>
      <c r="Y139" s="32" t="str">
        <f ca="1">IFERROR(IF(AND(MOD(MONTH(Y$1)+12-MONTH('Periodische Einnahmen'!$I54),'Periodische Einnahmen'!$H54)=0,Y$1&gt;='Periodische Einnahmen'!$I54,Y$1&lt;='Periodische Einnahmen'!$F54),'Periodische Einnahmen'!$D54,0),"")</f>
        <v/>
      </c>
      <c r="Z139" s="27">
        <f t="shared" ca="1" si="21"/>
        <v>0</v>
      </c>
      <c r="AA139" s="28">
        <f t="shared" ca="1" si="22"/>
        <v>0</v>
      </c>
    </row>
    <row r="140" spans="1:27">
      <c r="A140" s="31" t="str">
        <f>IF('Periodische Einnahmen'!A55&lt;&gt;"",'Periodische Einnahmen'!A55&amp;" ("&amp;'Periodische Einnahmen'!C55&amp;" "&amp;TEXT('Periodische Einnahmen'!D55,"0.00")&amp;" ab "&amp;TEXT('Periodische Einnahmen'!E55,"MMM/JJJJ")&amp;")","")</f>
        <v/>
      </c>
      <c r="B140" s="32" t="str">
        <f ca="1">IFERROR(IF(AND(MOD(MONTH(B$1)+12-MONTH('Periodische Einnahmen'!$I55),'Periodische Einnahmen'!$H55)=0,B$1&gt;='Periodische Einnahmen'!$I55,B$1&lt;='Periodische Einnahmen'!$F55),'Periodische Einnahmen'!$D55,0),"")</f>
        <v/>
      </c>
      <c r="C140" s="32" t="str">
        <f ca="1">IFERROR(IF(AND(MOD(MONTH(C$1)+12-MONTH('Periodische Einnahmen'!$I55),'Periodische Einnahmen'!$H55)=0,C$1&gt;='Periodische Einnahmen'!$I55,C$1&lt;='Periodische Einnahmen'!$F55),'Periodische Einnahmen'!$D55,0),"")</f>
        <v/>
      </c>
      <c r="D140" s="32" t="str">
        <f ca="1">IFERROR(IF(AND(MOD(MONTH(D$1)+12-MONTH('Periodische Einnahmen'!$I55),'Periodische Einnahmen'!$H55)=0,D$1&gt;='Periodische Einnahmen'!$I55,D$1&lt;='Periodische Einnahmen'!$F55),'Periodische Einnahmen'!$D55,0),"")</f>
        <v/>
      </c>
      <c r="E140" s="32" t="str">
        <f ca="1">IFERROR(IF(AND(MOD(MONTH(E$1)+12-MONTH('Periodische Einnahmen'!$I55),'Periodische Einnahmen'!$H55)=0,E$1&gt;='Periodische Einnahmen'!$I55,E$1&lt;='Periodische Einnahmen'!$F55),'Periodische Einnahmen'!$D55,0),"")</f>
        <v/>
      </c>
      <c r="F140" s="32" t="str">
        <f ca="1">IFERROR(IF(AND(MOD(MONTH(F$1)+12-MONTH('Periodische Einnahmen'!$I55),'Periodische Einnahmen'!$H55)=0,F$1&gt;='Periodische Einnahmen'!$I55,F$1&lt;='Periodische Einnahmen'!$F55),'Periodische Einnahmen'!$D55,0),"")</f>
        <v/>
      </c>
      <c r="G140" s="32" t="str">
        <f ca="1">IFERROR(IF(AND(MOD(MONTH(G$1)+12-MONTH('Periodische Einnahmen'!$I55),'Periodische Einnahmen'!$H55)=0,G$1&gt;='Periodische Einnahmen'!$I55,G$1&lt;='Periodische Einnahmen'!$F55),'Periodische Einnahmen'!$D55,0),"")</f>
        <v/>
      </c>
      <c r="H140" s="32" t="str">
        <f ca="1">IFERROR(IF(AND(MOD(MONTH(H$1)+12-MONTH('Periodische Einnahmen'!$I55),'Periodische Einnahmen'!$H55)=0,H$1&gt;='Periodische Einnahmen'!$I55,H$1&lt;='Periodische Einnahmen'!$F55),'Periodische Einnahmen'!$D55,0),"")</f>
        <v/>
      </c>
      <c r="I140" s="32" t="str">
        <f ca="1">IFERROR(IF(AND(MOD(MONTH(I$1)+12-MONTH('Periodische Einnahmen'!$I55),'Periodische Einnahmen'!$H55)=0,I$1&gt;='Periodische Einnahmen'!$I55,I$1&lt;='Periodische Einnahmen'!$F55),'Periodische Einnahmen'!$D55,0),"")</f>
        <v/>
      </c>
      <c r="J140" s="32" t="str">
        <f ca="1">IFERROR(IF(AND(MOD(MONTH(J$1)+12-MONTH('Periodische Einnahmen'!$I55),'Periodische Einnahmen'!$H55)=0,J$1&gt;='Periodische Einnahmen'!$I55,J$1&lt;='Periodische Einnahmen'!$F55),'Periodische Einnahmen'!$D55,0),"")</f>
        <v/>
      </c>
      <c r="K140" s="32" t="str">
        <f ca="1">IFERROR(IF(AND(MOD(MONTH(K$1)+12-MONTH('Periodische Einnahmen'!$I55),'Periodische Einnahmen'!$H55)=0,K$1&gt;='Periodische Einnahmen'!$I55,K$1&lt;='Periodische Einnahmen'!$F55),'Periodische Einnahmen'!$D55,0),"")</f>
        <v/>
      </c>
      <c r="L140" s="32" t="str">
        <f ca="1">IFERROR(IF(AND(MOD(MONTH(L$1)+12-MONTH('Periodische Einnahmen'!$I55),'Periodische Einnahmen'!$H55)=0,L$1&gt;='Periodische Einnahmen'!$I55,L$1&lt;='Periodische Einnahmen'!$F55),'Periodische Einnahmen'!$D55,0),"")</f>
        <v/>
      </c>
      <c r="M140" s="32" t="str">
        <f ca="1">IFERROR(IF(AND(MOD(MONTH(M$1)+12-MONTH('Periodische Einnahmen'!$I55),'Periodische Einnahmen'!$H55)=0,M$1&gt;='Periodische Einnahmen'!$I55,M$1&lt;='Periodische Einnahmen'!$F55),'Periodische Einnahmen'!$D55,0),"")</f>
        <v/>
      </c>
      <c r="N140" s="32" t="str">
        <f ca="1">IFERROR(IF(AND(MOD(MONTH(N$1)+12-MONTH('Periodische Einnahmen'!$I55),'Periodische Einnahmen'!$H55)=0,N$1&gt;='Periodische Einnahmen'!$I55,N$1&lt;='Periodische Einnahmen'!$F55),'Periodische Einnahmen'!$D55,0),"")</f>
        <v/>
      </c>
      <c r="O140" s="32" t="str">
        <f ca="1">IFERROR(IF(AND(MOD(MONTH(O$1)+12-MONTH('Periodische Einnahmen'!$I55),'Periodische Einnahmen'!$H55)=0,O$1&gt;='Periodische Einnahmen'!$I55,O$1&lt;='Periodische Einnahmen'!$F55),'Periodische Einnahmen'!$D55,0),"")</f>
        <v/>
      </c>
      <c r="P140" s="32" t="str">
        <f ca="1">IFERROR(IF(AND(MOD(MONTH(P$1)+12-MONTH('Periodische Einnahmen'!$I55),'Periodische Einnahmen'!$H55)=0,P$1&gt;='Periodische Einnahmen'!$I55,P$1&lt;='Periodische Einnahmen'!$F55),'Periodische Einnahmen'!$D55,0),"")</f>
        <v/>
      </c>
      <c r="Q140" s="32" t="str">
        <f ca="1">IFERROR(IF(AND(MOD(MONTH(Q$1)+12-MONTH('Periodische Einnahmen'!$I55),'Periodische Einnahmen'!$H55)=0,Q$1&gt;='Periodische Einnahmen'!$I55,Q$1&lt;='Periodische Einnahmen'!$F55),'Periodische Einnahmen'!$D55,0),"")</f>
        <v/>
      </c>
      <c r="R140" s="32" t="str">
        <f ca="1">IFERROR(IF(AND(MOD(MONTH(R$1)+12-MONTH('Periodische Einnahmen'!$I55),'Periodische Einnahmen'!$H55)=0,R$1&gt;='Periodische Einnahmen'!$I55,R$1&lt;='Periodische Einnahmen'!$F55),'Periodische Einnahmen'!$D55,0),"")</f>
        <v/>
      </c>
      <c r="S140" s="32" t="str">
        <f ca="1">IFERROR(IF(AND(MOD(MONTH(S$1)+12-MONTH('Periodische Einnahmen'!$I55),'Periodische Einnahmen'!$H55)=0,S$1&gt;='Periodische Einnahmen'!$I55,S$1&lt;='Periodische Einnahmen'!$F55),'Periodische Einnahmen'!$D55,0),"")</f>
        <v/>
      </c>
      <c r="T140" s="32" t="str">
        <f ca="1">IFERROR(IF(AND(MOD(MONTH(T$1)+12-MONTH('Periodische Einnahmen'!$I55),'Periodische Einnahmen'!$H55)=0,T$1&gt;='Periodische Einnahmen'!$I55,T$1&lt;='Periodische Einnahmen'!$F55),'Periodische Einnahmen'!$D55,0),"")</f>
        <v/>
      </c>
      <c r="U140" s="32" t="str">
        <f ca="1">IFERROR(IF(AND(MOD(MONTH(U$1)+12-MONTH('Periodische Einnahmen'!$I55),'Periodische Einnahmen'!$H55)=0,U$1&gt;='Periodische Einnahmen'!$I55,U$1&lt;='Periodische Einnahmen'!$F55),'Periodische Einnahmen'!$D55,0),"")</f>
        <v/>
      </c>
      <c r="V140" s="32" t="str">
        <f ca="1">IFERROR(IF(AND(MOD(MONTH(V$1)+12-MONTH('Periodische Einnahmen'!$I55),'Periodische Einnahmen'!$H55)=0,V$1&gt;='Periodische Einnahmen'!$I55,V$1&lt;='Periodische Einnahmen'!$F55),'Periodische Einnahmen'!$D55,0),"")</f>
        <v/>
      </c>
      <c r="W140" s="32" t="str">
        <f ca="1">IFERROR(IF(AND(MOD(MONTH(W$1)+12-MONTH('Periodische Einnahmen'!$I55),'Periodische Einnahmen'!$H55)=0,W$1&gt;='Periodische Einnahmen'!$I55,W$1&lt;='Periodische Einnahmen'!$F55),'Periodische Einnahmen'!$D55,0),"")</f>
        <v/>
      </c>
      <c r="X140" s="32" t="str">
        <f ca="1">IFERROR(IF(AND(MOD(MONTH(X$1)+12-MONTH('Periodische Einnahmen'!$I55),'Periodische Einnahmen'!$H55)=0,X$1&gt;='Periodische Einnahmen'!$I55,X$1&lt;='Periodische Einnahmen'!$F55),'Periodische Einnahmen'!$D55,0),"")</f>
        <v/>
      </c>
      <c r="Y140" s="32" t="str">
        <f ca="1">IFERROR(IF(AND(MOD(MONTH(Y$1)+12-MONTH('Periodische Einnahmen'!$I55),'Periodische Einnahmen'!$H55)=0,Y$1&gt;='Periodische Einnahmen'!$I55,Y$1&lt;='Periodische Einnahmen'!$F55),'Periodische Einnahmen'!$D55,0),"")</f>
        <v/>
      </c>
      <c r="Z140" s="27">
        <f t="shared" ca="1" si="21"/>
        <v>0</v>
      </c>
      <c r="AA140" s="28">
        <f t="shared" ca="1" si="22"/>
        <v>0</v>
      </c>
    </row>
    <row r="141" spans="1:27">
      <c r="A141" s="31" t="str">
        <f>IF('Periodische Einnahmen'!A56&lt;&gt;"",'Periodische Einnahmen'!A56&amp;" ("&amp;'Periodische Einnahmen'!C56&amp;" "&amp;TEXT('Periodische Einnahmen'!D56,"0.00")&amp;" ab "&amp;TEXT('Periodische Einnahmen'!E56,"MMM/JJJJ")&amp;")","")</f>
        <v/>
      </c>
      <c r="B141" s="32" t="str">
        <f ca="1">IFERROR(IF(AND(MOD(MONTH(B$1)+12-MONTH('Periodische Einnahmen'!$I56),'Periodische Einnahmen'!$H56)=0,B$1&gt;='Periodische Einnahmen'!$I56,B$1&lt;='Periodische Einnahmen'!$F56),'Periodische Einnahmen'!$D56,0),"")</f>
        <v/>
      </c>
      <c r="C141" s="32" t="str">
        <f ca="1">IFERROR(IF(AND(MOD(MONTH(C$1)+12-MONTH('Periodische Einnahmen'!$I56),'Periodische Einnahmen'!$H56)=0,C$1&gt;='Periodische Einnahmen'!$I56,C$1&lt;='Periodische Einnahmen'!$F56),'Periodische Einnahmen'!$D56,0),"")</f>
        <v/>
      </c>
      <c r="D141" s="32" t="str">
        <f ca="1">IFERROR(IF(AND(MOD(MONTH(D$1)+12-MONTH('Periodische Einnahmen'!$I56),'Periodische Einnahmen'!$H56)=0,D$1&gt;='Periodische Einnahmen'!$I56,D$1&lt;='Periodische Einnahmen'!$F56),'Periodische Einnahmen'!$D56,0),"")</f>
        <v/>
      </c>
      <c r="E141" s="32" t="str">
        <f ca="1">IFERROR(IF(AND(MOD(MONTH(E$1)+12-MONTH('Periodische Einnahmen'!$I56),'Periodische Einnahmen'!$H56)=0,E$1&gt;='Periodische Einnahmen'!$I56,E$1&lt;='Periodische Einnahmen'!$F56),'Periodische Einnahmen'!$D56,0),"")</f>
        <v/>
      </c>
      <c r="F141" s="32" t="str">
        <f ca="1">IFERROR(IF(AND(MOD(MONTH(F$1)+12-MONTH('Periodische Einnahmen'!$I56),'Periodische Einnahmen'!$H56)=0,F$1&gt;='Periodische Einnahmen'!$I56,F$1&lt;='Periodische Einnahmen'!$F56),'Periodische Einnahmen'!$D56,0),"")</f>
        <v/>
      </c>
      <c r="G141" s="32" t="str">
        <f ca="1">IFERROR(IF(AND(MOD(MONTH(G$1)+12-MONTH('Periodische Einnahmen'!$I56),'Periodische Einnahmen'!$H56)=0,G$1&gt;='Periodische Einnahmen'!$I56,G$1&lt;='Periodische Einnahmen'!$F56),'Periodische Einnahmen'!$D56,0),"")</f>
        <v/>
      </c>
      <c r="H141" s="32" t="str">
        <f ca="1">IFERROR(IF(AND(MOD(MONTH(H$1)+12-MONTH('Periodische Einnahmen'!$I56),'Periodische Einnahmen'!$H56)=0,H$1&gt;='Periodische Einnahmen'!$I56,H$1&lt;='Periodische Einnahmen'!$F56),'Periodische Einnahmen'!$D56,0),"")</f>
        <v/>
      </c>
      <c r="I141" s="32" t="str">
        <f ca="1">IFERROR(IF(AND(MOD(MONTH(I$1)+12-MONTH('Periodische Einnahmen'!$I56),'Periodische Einnahmen'!$H56)=0,I$1&gt;='Periodische Einnahmen'!$I56,I$1&lt;='Periodische Einnahmen'!$F56),'Periodische Einnahmen'!$D56,0),"")</f>
        <v/>
      </c>
      <c r="J141" s="32" t="str">
        <f ca="1">IFERROR(IF(AND(MOD(MONTH(J$1)+12-MONTH('Periodische Einnahmen'!$I56),'Periodische Einnahmen'!$H56)=0,J$1&gt;='Periodische Einnahmen'!$I56,J$1&lt;='Periodische Einnahmen'!$F56),'Periodische Einnahmen'!$D56,0),"")</f>
        <v/>
      </c>
      <c r="K141" s="32" t="str">
        <f ca="1">IFERROR(IF(AND(MOD(MONTH(K$1)+12-MONTH('Periodische Einnahmen'!$I56),'Periodische Einnahmen'!$H56)=0,K$1&gt;='Periodische Einnahmen'!$I56,K$1&lt;='Periodische Einnahmen'!$F56),'Periodische Einnahmen'!$D56,0),"")</f>
        <v/>
      </c>
      <c r="L141" s="32" t="str">
        <f ca="1">IFERROR(IF(AND(MOD(MONTH(L$1)+12-MONTH('Periodische Einnahmen'!$I56),'Periodische Einnahmen'!$H56)=0,L$1&gt;='Periodische Einnahmen'!$I56,L$1&lt;='Periodische Einnahmen'!$F56),'Periodische Einnahmen'!$D56,0),"")</f>
        <v/>
      </c>
      <c r="M141" s="32" t="str">
        <f ca="1">IFERROR(IF(AND(MOD(MONTH(M$1)+12-MONTH('Periodische Einnahmen'!$I56),'Periodische Einnahmen'!$H56)=0,M$1&gt;='Periodische Einnahmen'!$I56,M$1&lt;='Periodische Einnahmen'!$F56),'Periodische Einnahmen'!$D56,0),"")</f>
        <v/>
      </c>
      <c r="N141" s="32" t="str">
        <f ca="1">IFERROR(IF(AND(MOD(MONTH(N$1)+12-MONTH('Periodische Einnahmen'!$I56),'Periodische Einnahmen'!$H56)=0,N$1&gt;='Periodische Einnahmen'!$I56,N$1&lt;='Periodische Einnahmen'!$F56),'Periodische Einnahmen'!$D56,0),"")</f>
        <v/>
      </c>
      <c r="O141" s="32" t="str">
        <f ca="1">IFERROR(IF(AND(MOD(MONTH(O$1)+12-MONTH('Periodische Einnahmen'!$I56),'Periodische Einnahmen'!$H56)=0,O$1&gt;='Periodische Einnahmen'!$I56,O$1&lt;='Periodische Einnahmen'!$F56),'Periodische Einnahmen'!$D56,0),"")</f>
        <v/>
      </c>
      <c r="P141" s="32" t="str">
        <f ca="1">IFERROR(IF(AND(MOD(MONTH(P$1)+12-MONTH('Periodische Einnahmen'!$I56),'Periodische Einnahmen'!$H56)=0,P$1&gt;='Periodische Einnahmen'!$I56,P$1&lt;='Periodische Einnahmen'!$F56),'Periodische Einnahmen'!$D56,0),"")</f>
        <v/>
      </c>
      <c r="Q141" s="32" t="str">
        <f ca="1">IFERROR(IF(AND(MOD(MONTH(Q$1)+12-MONTH('Periodische Einnahmen'!$I56),'Periodische Einnahmen'!$H56)=0,Q$1&gt;='Periodische Einnahmen'!$I56,Q$1&lt;='Periodische Einnahmen'!$F56),'Periodische Einnahmen'!$D56,0),"")</f>
        <v/>
      </c>
      <c r="R141" s="32" t="str">
        <f ca="1">IFERROR(IF(AND(MOD(MONTH(R$1)+12-MONTH('Periodische Einnahmen'!$I56),'Periodische Einnahmen'!$H56)=0,R$1&gt;='Periodische Einnahmen'!$I56,R$1&lt;='Periodische Einnahmen'!$F56),'Periodische Einnahmen'!$D56,0),"")</f>
        <v/>
      </c>
      <c r="S141" s="32" t="str">
        <f ca="1">IFERROR(IF(AND(MOD(MONTH(S$1)+12-MONTH('Periodische Einnahmen'!$I56),'Periodische Einnahmen'!$H56)=0,S$1&gt;='Periodische Einnahmen'!$I56,S$1&lt;='Periodische Einnahmen'!$F56),'Periodische Einnahmen'!$D56,0),"")</f>
        <v/>
      </c>
      <c r="T141" s="32" t="str">
        <f ca="1">IFERROR(IF(AND(MOD(MONTH(T$1)+12-MONTH('Periodische Einnahmen'!$I56),'Periodische Einnahmen'!$H56)=0,T$1&gt;='Periodische Einnahmen'!$I56,T$1&lt;='Periodische Einnahmen'!$F56),'Periodische Einnahmen'!$D56,0),"")</f>
        <v/>
      </c>
      <c r="U141" s="32" t="str">
        <f ca="1">IFERROR(IF(AND(MOD(MONTH(U$1)+12-MONTH('Periodische Einnahmen'!$I56),'Periodische Einnahmen'!$H56)=0,U$1&gt;='Periodische Einnahmen'!$I56,U$1&lt;='Periodische Einnahmen'!$F56),'Periodische Einnahmen'!$D56,0),"")</f>
        <v/>
      </c>
      <c r="V141" s="32" t="str">
        <f ca="1">IFERROR(IF(AND(MOD(MONTH(V$1)+12-MONTH('Periodische Einnahmen'!$I56),'Periodische Einnahmen'!$H56)=0,V$1&gt;='Periodische Einnahmen'!$I56,V$1&lt;='Periodische Einnahmen'!$F56),'Periodische Einnahmen'!$D56,0),"")</f>
        <v/>
      </c>
      <c r="W141" s="32" t="str">
        <f ca="1">IFERROR(IF(AND(MOD(MONTH(W$1)+12-MONTH('Periodische Einnahmen'!$I56),'Periodische Einnahmen'!$H56)=0,W$1&gt;='Periodische Einnahmen'!$I56,W$1&lt;='Periodische Einnahmen'!$F56),'Periodische Einnahmen'!$D56,0),"")</f>
        <v/>
      </c>
      <c r="X141" s="32" t="str">
        <f ca="1">IFERROR(IF(AND(MOD(MONTH(X$1)+12-MONTH('Periodische Einnahmen'!$I56),'Periodische Einnahmen'!$H56)=0,X$1&gt;='Periodische Einnahmen'!$I56,X$1&lt;='Periodische Einnahmen'!$F56),'Periodische Einnahmen'!$D56,0),"")</f>
        <v/>
      </c>
      <c r="Y141" s="32" t="str">
        <f ca="1">IFERROR(IF(AND(MOD(MONTH(Y$1)+12-MONTH('Periodische Einnahmen'!$I56),'Periodische Einnahmen'!$H56)=0,Y$1&gt;='Periodische Einnahmen'!$I56,Y$1&lt;='Periodische Einnahmen'!$F56),'Periodische Einnahmen'!$D56,0),"")</f>
        <v/>
      </c>
      <c r="Z141" s="27">
        <f t="shared" ca="1" si="21"/>
        <v>0</v>
      </c>
      <c r="AA141" s="28">
        <f t="shared" ca="1" si="22"/>
        <v>0</v>
      </c>
    </row>
    <row r="142" spans="1:27">
      <c r="A142" s="31" t="str">
        <f>IF('Periodische Einnahmen'!A57&lt;&gt;"",'Periodische Einnahmen'!A57&amp;" ("&amp;'Periodische Einnahmen'!C57&amp;" "&amp;TEXT('Periodische Einnahmen'!D57,"0.00")&amp;" ab "&amp;TEXT('Periodische Einnahmen'!E57,"MMM/JJJJ")&amp;")","")</f>
        <v/>
      </c>
      <c r="B142" s="32" t="str">
        <f ca="1">IFERROR(IF(AND(MOD(MONTH(B$1)+12-MONTH('Periodische Einnahmen'!$I57),'Periodische Einnahmen'!$H57)=0,B$1&gt;='Periodische Einnahmen'!$I57,B$1&lt;='Periodische Einnahmen'!$F57),'Periodische Einnahmen'!$D57,0),"")</f>
        <v/>
      </c>
      <c r="C142" s="32" t="str">
        <f ca="1">IFERROR(IF(AND(MOD(MONTH(C$1)+12-MONTH('Periodische Einnahmen'!$I57),'Periodische Einnahmen'!$H57)=0,C$1&gt;='Periodische Einnahmen'!$I57,C$1&lt;='Periodische Einnahmen'!$F57),'Periodische Einnahmen'!$D57,0),"")</f>
        <v/>
      </c>
      <c r="D142" s="32" t="str">
        <f ca="1">IFERROR(IF(AND(MOD(MONTH(D$1)+12-MONTH('Periodische Einnahmen'!$I57),'Periodische Einnahmen'!$H57)=0,D$1&gt;='Periodische Einnahmen'!$I57,D$1&lt;='Periodische Einnahmen'!$F57),'Periodische Einnahmen'!$D57,0),"")</f>
        <v/>
      </c>
      <c r="E142" s="32" t="str">
        <f ca="1">IFERROR(IF(AND(MOD(MONTH(E$1)+12-MONTH('Periodische Einnahmen'!$I57),'Periodische Einnahmen'!$H57)=0,E$1&gt;='Periodische Einnahmen'!$I57,E$1&lt;='Periodische Einnahmen'!$F57),'Periodische Einnahmen'!$D57,0),"")</f>
        <v/>
      </c>
      <c r="F142" s="32" t="str">
        <f ca="1">IFERROR(IF(AND(MOD(MONTH(F$1)+12-MONTH('Periodische Einnahmen'!$I57),'Periodische Einnahmen'!$H57)=0,F$1&gt;='Periodische Einnahmen'!$I57,F$1&lt;='Periodische Einnahmen'!$F57),'Periodische Einnahmen'!$D57,0),"")</f>
        <v/>
      </c>
      <c r="G142" s="32" t="str">
        <f ca="1">IFERROR(IF(AND(MOD(MONTH(G$1)+12-MONTH('Periodische Einnahmen'!$I57),'Periodische Einnahmen'!$H57)=0,G$1&gt;='Periodische Einnahmen'!$I57,G$1&lt;='Periodische Einnahmen'!$F57),'Periodische Einnahmen'!$D57,0),"")</f>
        <v/>
      </c>
      <c r="H142" s="32" t="str">
        <f ca="1">IFERROR(IF(AND(MOD(MONTH(H$1)+12-MONTH('Periodische Einnahmen'!$I57),'Periodische Einnahmen'!$H57)=0,H$1&gt;='Periodische Einnahmen'!$I57,H$1&lt;='Periodische Einnahmen'!$F57),'Periodische Einnahmen'!$D57,0),"")</f>
        <v/>
      </c>
      <c r="I142" s="32" t="str">
        <f ca="1">IFERROR(IF(AND(MOD(MONTH(I$1)+12-MONTH('Periodische Einnahmen'!$I57),'Periodische Einnahmen'!$H57)=0,I$1&gt;='Periodische Einnahmen'!$I57,I$1&lt;='Periodische Einnahmen'!$F57),'Periodische Einnahmen'!$D57,0),"")</f>
        <v/>
      </c>
      <c r="J142" s="32" t="str">
        <f ca="1">IFERROR(IF(AND(MOD(MONTH(J$1)+12-MONTH('Periodische Einnahmen'!$I57),'Periodische Einnahmen'!$H57)=0,J$1&gt;='Periodische Einnahmen'!$I57,J$1&lt;='Periodische Einnahmen'!$F57),'Periodische Einnahmen'!$D57,0),"")</f>
        <v/>
      </c>
      <c r="K142" s="32" t="str">
        <f ca="1">IFERROR(IF(AND(MOD(MONTH(K$1)+12-MONTH('Periodische Einnahmen'!$I57),'Periodische Einnahmen'!$H57)=0,K$1&gt;='Periodische Einnahmen'!$I57,K$1&lt;='Periodische Einnahmen'!$F57),'Periodische Einnahmen'!$D57,0),"")</f>
        <v/>
      </c>
      <c r="L142" s="32" t="str">
        <f ca="1">IFERROR(IF(AND(MOD(MONTH(L$1)+12-MONTH('Periodische Einnahmen'!$I57),'Periodische Einnahmen'!$H57)=0,L$1&gt;='Periodische Einnahmen'!$I57,L$1&lt;='Periodische Einnahmen'!$F57),'Periodische Einnahmen'!$D57,0),"")</f>
        <v/>
      </c>
      <c r="M142" s="32" t="str">
        <f ca="1">IFERROR(IF(AND(MOD(MONTH(M$1)+12-MONTH('Periodische Einnahmen'!$I57),'Periodische Einnahmen'!$H57)=0,M$1&gt;='Periodische Einnahmen'!$I57,M$1&lt;='Periodische Einnahmen'!$F57),'Periodische Einnahmen'!$D57,0),"")</f>
        <v/>
      </c>
      <c r="N142" s="32" t="str">
        <f ca="1">IFERROR(IF(AND(MOD(MONTH(N$1)+12-MONTH('Periodische Einnahmen'!$I57),'Periodische Einnahmen'!$H57)=0,N$1&gt;='Periodische Einnahmen'!$I57,N$1&lt;='Periodische Einnahmen'!$F57),'Periodische Einnahmen'!$D57,0),"")</f>
        <v/>
      </c>
      <c r="O142" s="32" t="str">
        <f ca="1">IFERROR(IF(AND(MOD(MONTH(O$1)+12-MONTH('Periodische Einnahmen'!$I57),'Periodische Einnahmen'!$H57)=0,O$1&gt;='Periodische Einnahmen'!$I57,O$1&lt;='Periodische Einnahmen'!$F57),'Periodische Einnahmen'!$D57,0),"")</f>
        <v/>
      </c>
      <c r="P142" s="32" t="str">
        <f ca="1">IFERROR(IF(AND(MOD(MONTH(P$1)+12-MONTH('Periodische Einnahmen'!$I57),'Periodische Einnahmen'!$H57)=0,P$1&gt;='Periodische Einnahmen'!$I57,P$1&lt;='Periodische Einnahmen'!$F57),'Periodische Einnahmen'!$D57,0),"")</f>
        <v/>
      </c>
      <c r="Q142" s="32" t="str">
        <f ca="1">IFERROR(IF(AND(MOD(MONTH(Q$1)+12-MONTH('Periodische Einnahmen'!$I57),'Periodische Einnahmen'!$H57)=0,Q$1&gt;='Periodische Einnahmen'!$I57,Q$1&lt;='Periodische Einnahmen'!$F57),'Periodische Einnahmen'!$D57,0),"")</f>
        <v/>
      </c>
      <c r="R142" s="32" t="str">
        <f ca="1">IFERROR(IF(AND(MOD(MONTH(R$1)+12-MONTH('Periodische Einnahmen'!$I57),'Periodische Einnahmen'!$H57)=0,R$1&gt;='Periodische Einnahmen'!$I57,R$1&lt;='Periodische Einnahmen'!$F57),'Periodische Einnahmen'!$D57,0),"")</f>
        <v/>
      </c>
      <c r="S142" s="32" t="str">
        <f ca="1">IFERROR(IF(AND(MOD(MONTH(S$1)+12-MONTH('Periodische Einnahmen'!$I57),'Periodische Einnahmen'!$H57)=0,S$1&gt;='Periodische Einnahmen'!$I57,S$1&lt;='Periodische Einnahmen'!$F57),'Periodische Einnahmen'!$D57,0),"")</f>
        <v/>
      </c>
      <c r="T142" s="32" t="str">
        <f ca="1">IFERROR(IF(AND(MOD(MONTH(T$1)+12-MONTH('Periodische Einnahmen'!$I57),'Periodische Einnahmen'!$H57)=0,T$1&gt;='Periodische Einnahmen'!$I57,T$1&lt;='Periodische Einnahmen'!$F57),'Periodische Einnahmen'!$D57,0),"")</f>
        <v/>
      </c>
      <c r="U142" s="32" t="str">
        <f ca="1">IFERROR(IF(AND(MOD(MONTH(U$1)+12-MONTH('Periodische Einnahmen'!$I57),'Periodische Einnahmen'!$H57)=0,U$1&gt;='Periodische Einnahmen'!$I57,U$1&lt;='Periodische Einnahmen'!$F57),'Periodische Einnahmen'!$D57,0),"")</f>
        <v/>
      </c>
      <c r="V142" s="32" t="str">
        <f ca="1">IFERROR(IF(AND(MOD(MONTH(V$1)+12-MONTH('Periodische Einnahmen'!$I57),'Periodische Einnahmen'!$H57)=0,V$1&gt;='Periodische Einnahmen'!$I57,V$1&lt;='Periodische Einnahmen'!$F57),'Periodische Einnahmen'!$D57,0),"")</f>
        <v/>
      </c>
      <c r="W142" s="32" t="str">
        <f ca="1">IFERROR(IF(AND(MOD(MONTH(W$1)+12-MONTH('Periodische Einnahmen'!$I57),'Periodische Einnahmen'!$H57)=0,W$1&gt;='Periodische Einnahmen'!$I57,W$1&lt;='Periodische Einnahmen'!$F57),'Periodische Einnahmen'!$D57,0),"")</f>
        <v/>
      </c>
      <c r="X142" s="32" t="str">
        <f ca="1">IFERROR(IF(AND(MOD(MONTH(X$1)+12-MONTH('Periodische Einnahmen'!$I57),'Periodische Einnahmen'!$H57)=0,X$1&gt;='Periodische Einnahmen'!$I57,X$1&lt;='Periodische Einnahmen'!$F57),'Periodische Einnahmen'!$D57,0),"")</f>
        <v/>
      </c>
      <c r="Y142" s="32" t="str">
        <f ca="1">IFERROR(IF(AND(MOD(MONTH(Y$1)+12-MONTH('Periodische Einnahmen'!$I57),'Periodische Einnahmen'!$H57)=0,Y$1&gt;='Periodische Einnahmen'!$I57,Y$1&lt;='Periodische Einnahmen'!$F57),'Periodische Einnahmen'!$D57,0),"")</f>
        <v/>
      </c>
      <c r="Z142" s="27">
        <f t="shared" ca="1" si="21"/>
        <v>0</v>
      </c>
      <c r="AA142" s="28">
        <f t="shared" ca="1" si="22"/>
        <v>0</v>
      </c>
    </row>
    <row r="143" spans="1:27">
      <c r="A143" s="31" t="str">
        <f>IF('Periodische Einnahmen'!A58&lt;&gt;"",'Periodische Einnahmen'!A58&amp;" ("&amp;'Periodische Einnahmen'!C58&amp;" "&amp;TEXT('Periodische Einnahmen'!D58,"0.00")&amp;" ab "&amp;TEXT('Periodische Einnahmen'!E58,"MMM/JJJJ")&amp;")","")</f>
        <v/>
      </c>
      <c r="B143" s="32" t="str">
        <f ca="1">IFERROR(IF(AND(MOD(MONTH(B$1)+12-MONTH('Periodische Einnahmen'!$I58),'Periodische Einnahmen'!$H58)=0,B$1&gt;='Periodische Einnahmen'!$I58,B$1&lt;='Periodische Einnahmen'!$F58),'Periodische Einnahmen'!$D58,0),"")</f>
        <v/>
      </c>
      <c r="C143" s="32" t="str">
        <f ca="1">IFERROR(IF(AND(MOD(MONTH(C$1)+12-MONTH('Periodische Einnahmen'!$I58),'Periodische Einnahmen'!$H58)=0,C$1&gt;='Periodische Einnahmen'!$I58,C$1&lt;='Periodische Einnahmen'!$F58),'Periodische Einnahmen'!$D58,0),"")</f>
        <v/>
      </c>
      <c r="D143" s="32" t="str">
        <f ca="1">IFERROR(IF(AND(MOD(MONTH(D$1)+12-MONTH('Periodische Einnahmen'!$I58),'Periodische Einnahmen'!$H58)=0,D$1&gt;='Periodische Einnahmen'!$I58,D$1&lt;='Periodische Einnahmen'!$F58),'Periodische Einnahmen'!$D58,0),"")</f>
        <v/>
      </c>
      <c r="E143" s="32" t="str">
        <f ca="1">IFERROR(IF(AND(MOD(MONTH(E$1)+12-MONTH('Periodische Einnahmen'!$I58),'Periodische Einnahmen'!$H58)=0,E$1&gt;='Periodische Einnahmen'!$I58,E$1&lt;='Periodische Einnahmen'!$F58),'Periodische Einnahmen'!$D58,0),"")</f>
        <v/>
      </c>
      <c r="F143" s="32" t="str">
        <f ca="1">IFERROR(IF(AND(MOD(MONTH(F$1)+12-MONTH('Periodische Einnahmen'!$I58),'Periodische Einnahmen'!$H58)=0,F$1&gt;='Periodische Einnahmen'!$I58,F$1&lt;='Periodische Einnahmen'!$F58),'Periodische Einnahmen'!$D58,0),"")</f>
        <v/>
      </c>
      <c r="G143" s="32" t="str">
        <f ca="1">IFERROR(IF(AND(MOD(MONTH(G$1)+12-MONTH('Periodische Einnahmen'!$I58),'Periodische Einnahmen'!$H58)=0,G$1&gt;='Periodische Einnahmen'!$I58,G$1&lt;='Periodische Einnahmen'!$F58),'Periodische Einnahmen'!$D58,0),"")</f>
        <v/>
      </c>
      <c r="H143" s="32" t="str">
        <f ca="1">IFERROR(IF(AND(MOD(MONTH(H$1)+12-MONTH('Periodische Einnahmen'!$I58),'Periodische Einnahmen'!$H58)=0,H$1&gt;='Periodische Einnahmen'!$I58,H$1&lt;='Periodische Einnahmen'!$F58),'Periodische Einnahmen'!$D58,0),"")</f>
        <v/>
      </c>
      <c r="I143" s="32" t="str">
        <f ca="1">IFERROR(IF(AND(MOD(MONTH(I$1)+12-MONTH('Periodische Einnahmen'!$I58),'Periodische Einnahmen'!$H58)=0,I$1&gt;='Periodische Einnahmen'!$I58,I$1&lt;='Periodische Einnahmen'!$F58),'Periodische Einnahmen'!$D58,0),"")</f>
        <v/>
      </c>
      <c r="J143" s="32" t="str">
        <f ca="1">IFERROR(IF(AND(MOD(MONTH(J$1)+12-MONTH('Periodische Einnahmen'!$I58),'Periodische Einnahmen'!$H58)=0,J$1&gt;='Periodische Einnahmen'!$I58,J$1&lt;='Periodische Einnahmen'!$F58),'Periodische Einnahmen'!$D58,0),"")</f>
        <v/>
      </c>
      <c r="K143" s="32" t="str">
        <f ca="1">IFERROR(IF(AND(MOD(MONTH(K$1)+12-MONTH('Periodische Einnahmen'!$I58),'Periodische Einnahmen'!$H58)=0,K$1&gt;='Periodische Einnahmen'!$I58,K$1&lt;='Periodische Einnahmen'!$F58),'Periodische Einnahmen'!$D58,0),"")</f>
        <v/>
      </c>
      <c r="L143" s="32" t="str">
        <f ca="1">IFERROR(IF(AND(MOD(MONTH(L$1)+12-MONTH('Periodische Einnahmen'!$I58),'Periodische Einnahmen'!$H58)=0,L$1&gt;='Periodische Einnahmen'!$I58,L$1&lt;='Periodische Einnahmen'!$F58),'Periodische Einnahmen'!$D58,0),"")</f>
        <v/>
      </c>
      <c r="M143" s="32" t="str">
        <f ca="1">IFERROR(IF(AND(MOD(MONTH(M$1)+12-MONTH('Periodische Einnahmen'!$I58),'Periodische Einnahmen'!$H58)=0,M$1&gt;='Periodische Einnahmen'!$I58,M$1&lt;='Periodische Einnahmen'!$F58),'Periodische Einnahmen'!$D58,0),"")</f>
        <v/>
      </c>
      <c r="N143" s="32" t="str">
        <f ca="1">IFERROR(IF(AND(MOD(MONTH(N$1)+12-MONTH('Periodische Einnahmen'!$I58),'Periodische Einnahmen'!$H58)=0,N$1&gt;='Periodische Einnahmen'!$I58,N$1&lt;='Periodische Einnahmen'!$F58),'Periodische Einnahmen'!$D58,0),"")</f>
        <v/>
      </c>
      <c r="O143" s="32" t="str">
        <f ca="1">IFERROR(IF(AND(MOD(MONTH(O$1)+12-MONTH('Periodische Einnahmen'!$I58),'Periodische Einnahmen'!$H58)=0,O$1&gt;='Periodische Einnahmen'!$I58,O$1&lt;='Periodische Einnahmen'!$F58),'Periodische Einnahmen'!$D58,0),"")</f>
        <v/>
      </c>
      <c r="P143" s="32" t="str">
        <f ca="1">IFERROR(IF(AND(MOD(MONTH(P$1)+12-MONTH('Periodische Einnahmen'!$I58),'Periodische Einnahmen'!$H58)=0,P$1&gt;='Periodische Einnahmen'!$I58,P$1&lt;='Periodische Einnahmen'!$F58),'Periodische Einnahmen'!$D58,0),"")</f>
        <v/>
      </c>
      <c r="Q143" s="32" t="str">
        <f ca="1">IFERROR(IF(AND(MOD(MONTH(Q$1)+12-MONTH('Periodische Einnahmen'!$I58),'Periodische Einnahmen'!$H58)=0,Q$1&gt;='Periodische Einnahmen'!$I58,Q$1&lt;='Periodische Einnahmen'!$F58),'Periodische Einnahmen'!$D58,0),"")</f>
        <v/>
      </c>
      <c r="R143" s="32" t="str">
        <f ca="1">IFERROR(IF(AND(MOD(MONTH(R$1)+12-MONTH('Periodische Einnahmen'!$I58),'Periodische Einnahmen'!$H58)=0,R$1&gt;='Periodische Einnahmen'!$I58,R$1&lt;='Periodische Einnahmen'!$F58),'Periodische Einnahmen'!$D58,0),"")</f>
        <v/>
      </c>
      <c r="S143" s="32" t="str">
        <f ca="1">IFERROR(IF(AND(MOD(MONTH(S$1)+12-MONTH('Periodische Einnahmen'!$I58),'Periodische Einnahmen'!$H58)=0,S$1&gt;='Periodische Einnahmen'!$I58,S$1&lt;='Periodische Einnahmen'!$F58),'Periodische Einnahmen'!$D58,0),"")</f>
        <v/>
      </c>
      <c r="T143" s="32" t="str">
        <f ca="1">IFERROR(IF(AND(MOD(MONTH(T$1)+12-MONTH('Periodische Einnahmen'!$I58),'Periodische Einnahmen'!$H58)=0,T$1&gt;='Periodische Einnahmen'!$I58,T$1&lt;='Periodische Einnahmen'!$F58),'Periodische Einnahmen'!$D58,0),"")</f>
        <v/>
      </c>
      <c r="U143" s="32" t="str">
        <f ca="1">IFERROR(IF(AND(MOD(MONTH(U$1)+12-MONTH('Periodische Einnahmen'!$I58),'Periodische Einnahmen'!$H58)=0,U$1&gt;='Periodische Einnahmen'!$I58,U$1&lt;='Periodische Einnahmen'!$F58),'Periodische Einnahmen'!$D58,0),"")</f>
        <v/>
      </c>
      <c r="V143" s="32" t="str">
        <f ca="1">IFERROR(IF(AND(MOD(MONTH(V$1)+12-MONTH('Periodische Einnahmen'!$I58),'Periodische Einnahmen'!$H58)=0,V$1&gt;='Periodische Einnahmen'!$I58,V$1&lt;='Periodische Einnahmen'!$F58),'Periodische Einnahmen'!$D58,0),"")</f>
        <v/>
      </c>
      <c r="W143" s="32" t="str">
        <f ca="1">IFERROR(IF(AND(MOD(MONTH(W$1)+12-MONTH('Periodische Einnahmen'!$I58),'Periodische Einnahmen'!$H58)=0,W$1&gt;='Periodische Einnahmen'!$I58,W$1&lt;='Periodische Einnahmen'!$F58),'Periodische Einnahmen'!$D58,0),"")</f>
        <v/>
      </c>
      <c r="X143" s="32" t="str">
        <f ca="1">IFERROR(IF(AND(MOD(MONTH(X$1)+12-MONTH('Periodische Einnahmen'!$I58),'Periodische Einnahmen'!$H58)=0,X$1&gt;='Periodische Einnahmen'!$I58,X$1&lt;='Periodische Einnahmen'!$F58),'Periodische Einnahmen'!$D58,0),"")</f>
        <v/>
      </c>
      <c r="Y143" s="32" t="str">
        <f ca="1">IFERROR(IF(AND(MOD(MONTH(Y$1)+12-MONTH('Periodische Einnahmen'!$I58),'Periodische Einnahmen'!$H58)=0,Y$1&gt;='Periodische Einnahmen'!$I58,Y$1&lt;='Periodische Einnahmen'!$F58),'Periodische Einnahmen'!$D58,0),"")</f>
        <v/>
      </c>
      <c r="Z143" s="27">
        <f t="shared" ca="1" si="21"/>
        <v>0</v>
      </c>
      <c r="AA143" s="28">
        <f t="shared" ca="1" si="22"/>
        <v>0</v>
      </c>
    </row>
    <row r="144" spans="1:27">
      <c r="A144" s="31" t="str">
        <f>IF('Periodische Einnahmen'!A59&lt;&gt;"",'Periodische Einnahmen'!A59&amp;" ("&amp;'Periodische Einnahmen'!C59&amp;" "&amp;TEXT('Periodische Einnahmen'!D59,"0.00")&amp;" ab "&amp;TEXT('Periodische Einnahmen'!E59,"MMM/JJJJ")&amp;")","")</f>
        <v/>
      </c>
      <c r="B144" s="32" t="str">
        <f ca="1">IFERROR(IF(AND(MOD(MONTH(B$1)+12-MONTH('Periodische Einnahmen'!$I59),'Periodische Einnahmen'!$H59)=0,B$1&gt;='Periodische Einnahmen'!$I59,B$1&lt;='Periodische Einnahmen'!$F59),'Periodische Einnahmen'!$D59,0),"")</f>
        <v/>
      </c>
      <c r="C144" s="32" t="str">
        <f ca="1">IFERROR(IF(AND(MOD(MONTH(C$1)+12-MONTH('Periodische Einnahmen'!$I59),'Periodische Einnahmen'!$H59)=0,C$1&gt;='Periodische Einnahmen'!$I59,C$1&lt;='Periodische Einnahmen'!$F59),'Periodische Einnahmen'!$D59,0),"")</f>
        <v/>
      </c>
      <c r="D144" s="32" t="str">
        <f ca="1">IFERROR(IF(AND(MOD(MONTH(D$1)+12-MONTH('Periodische Einnahmen'!$I59),'Periodische Einnahmen'!$H59)=0,D$1&gt;='Periodische Einnahmen'!$I59,D$1&lt;='Periodische Einnahmen'!$F59),'Periodische Einnahmen'!$D59,0),"")</f>
        <v/>
      </c>
      <c r="E144" s="32" t="str">
        <f ca="1">IFERROR(IF(AND(MOD(MONTH(E$1)+12-MONTH('Periodische Einnahmen'!$I59),'Periodische Einnahmen'!$H59)=0,E$1&gt;='Periodische Einnahmen'!$I59,E$1&lt;='Periodische Einnahmen'!$F59),'Periodische Einnahmen'!$D59,0),"")</f>
        <v/>
      </c>
      <c r="F144" s="32" t="str">
        <f ca="1">IFERROR(IF(AND(MOD(MONTH(F$1)+12-MONTH('Periodische Einnahmen'!$I59),'Periodische Einnahmen'!$H59)=0,F$1&gt;='Periodische Einnahmen'!$I59,F$1&lt;='Periodische Einnahmen'!$F59),'Periodische Einnahmen'!$D59,0),"")</f>
        <v/>
      </c>
      <c r="G144" s="32" t="str">
        <f ca="1">IFERROR(IF(AND(MOD(MONTH(G$1)+12-MONTH('Periodische Einnahmen'!$I59),'Periodische Einnahmen'!$H59)=0,G$1&gt;='Periodische Einnahmen'!$I59,G$1&lt;='Periodische Einnahmen'!$F59),'Periodische Einnahmen'!$D59,0),"")</f>
        <v/>
      </c>
      <c r="H144" s="32" t="str">
        <f ca="1">IFERROR(IF(AND(MOD(MONTH(H$1)+12-MONTH('Periodische Einnahmen'!$I59),'Periodische Einnahmen'!$H59)=0,H$1&gt;='Periodische Einnahmen'!$I59,H$1&lt;='Periodische Einnahmen'!$F59),'Periodische Einnahmen'!$D59,0),"")</f>
        <v/>
      </c>
      <c r="I144" s="32" t="str">
        <f ca="1">IFERROR(IF(AND(MOD(MONTH(I$1)+12-MONTH('Periodische Einnahmen'!$I59),'Periodische Einnahmen'!$H59)=0,I$1&gt;='Periodische Einnahmen'!$I59,I$1&lt;='Periodische Einnahmen'!$F59),'Periodische Einnahmen'!$D59,0),"")</f>
        <v/>
      </c>
      <c r="J144" s="32" t="str">
        <f ca="1">IFERROR(IF(AND(MOD(MONTH(J$1)+12-MONTH('Periodische Einnahmen'!$I59),'Periodische Einnahmen'!$H59)=0,J$1&gt;='Periodische Einnahmen'!$I59,J$1&lt;='Periodische Einnahmen'!$F59),'Periodische Einnahmen'!$D59,0),"")</f>
        <v/>
      </c>
      <c r="K144" s="32" t="str">
        <f ca="1">IFERROR(IF(AND(MOD(MONTH(K$1)+12-MONTH('Periodische Einnahmen'!$I59),'Periodische Einnahmen'!$H59)=0,K$1&gt;='Periodische Einnahmen'!$I59,K$1&lt;='Periodische Einnahmen'!$F59),'Periodische Einnahmen'!$D59,0),"")</f>
        <v/>
      </c>
      <c r="L144" s="32" t="str">
        <f ca="1">IFERROR(IF(AND(MOD(MONTH(L$1)+12-MONTH('Periodische Einnahmen'!$I59),'Periodische Einnahmen'!$H59)=0,L$1&gt;='Periodische Einnahmen'!$I59,L$1&lt;='Periodische Einnahmen'!$F59),'Periodische Einnahmen'!$D59,0),"")</f>
        <v/>
      </c>
      <c r="M144" s="32" t="str">
        <f ca="1">IFERROR(IF(AND(MOD(MONTH(M$1)+12-MONTH('Periodische Einnahmen'!$I59),'Periodische Einnahmen'!$H59)=0,M$1&gt;='Periodische Einnahmen'!$I59,M$1&lt;='Periodische Einnahmen'!$F59),'Periodische Einnahmen'!$D59,0),"")</f>
        <v/>
      </c>
      <c r="N144" s="32" t="str">
        <f ca="1">IFERROR(IF(AND(MOD(MONTH(N$1)+12-MONTH('Periodische Einnahmen'!$I59),'Periodische Einnahmen'!$H59)=0,N$1&gt;='Periodische Einnahmen'!$I59,N$1&lt;='Periodische Einnahmen'!$F59),'Periodische Einnahmen'!$D59,0),"")</f>
        <v/>
      </c>
      <c r="O144" s="32" t="str">
        <f ca="1">IFERROR(IF(AND(MOD(MONTH(O$1)+12-MONTH('Periodische Einnahmen'!$I59),'Periodische Einnahmen'!$H59)=0,O$1&gt;='Periodische Einnahmen'!$I59,O$1&lt;='Periodische Einnahmen'!$F59),'Periodische Einnahmen'!$D59,0),"")</f>
        <v/>
      </c>
      <c r="P144" s="32" t="str">
        <f ca="1">IFERROR(IF(AND(MOD(MONTH(P$1)+12-MONTH('Periodische Einnahmen'!$I59),'Periodische Einnahmen'!$H59)=0,P$1&gt;='Periodische Einnahmen'!$I59,P$1&lt;='Periodische Einnahmen'!$F59),'Periodische Einnahmen'!$D59,0),"")</f>
        <v/>
      </c>
      <c r="Q144" s="32" t="str">
        <f ca="1">IFERROR(IF(AND(MOD(MONTH(Q$1)+12-MONTH('Periodische Einnahmen'!$I59),'Periodische Einnahmen'!$H59)=0,Q$1&gt;='Periodische Einnahmen'!$I59,Q$1&lt;='Periodische Einnahmen'!$F59),'Periodische Einnahmen'!$D59,0),"")</f>
        <v/>
      </c>
      <c r="R144" s="32" t="str">
        <f ca="1">IFERROR(IF(AND(MOD(MONTH(R$1)+12-MONTH('Periodische Einnahmen'!$I59),'Periodische Einnahmen'!$H59)=0,R$1&gt;='Periodische Einnahmen'!$I59,R$1&lt;='Periodische Einnahmen'!$F59),'Periodische Einnahmen'!$D59,0),"")</f>
        <v/>
      </c>
      <c r="S144" s="32" t="str">
        <f ca="1">IFERROR(IF(AND(MOD(MONTH(S$1)+12-MONTH('Periodische Einnahmen'!$I59),'Periodische Einnahmen'!$H59)=0,S$1&gt;='Periodische Einnahmen'!$I59,S$1&lt;='Periodische Einnahmen'!$F59),'Periodische Einnahmen'!$D59,0),"")</f>
        <v/>
      </c>
      <c r="T144" s="32" t="str">
        <f ca="1">IFERROR(IF(AND(MOD(MONTH(T$1)+12-MONTH('Periodische Einnahmen'!$I59),'Periodische Einnahmen'!$H59)=0,T$1&gt;='Periodische Einnahmen'!$I59,T$1&lt;='Periodische Einnahmen'!$F59),'Periodische Einnahmen'!$D59,0),"")</f>
        <v/>
      </c>
      <c r="U144" s="32" t="str">
        <f ca="1">IFERROR(IF(AND(MOD(MONTH(U$1)+12-MONTH('Periodische Einnahmen'!$I59),'Periodische Einnahmen'!$H59)=0,U$1&gt;='Periodische Einnahmen'!$I59,U$1&lt;='Periodische Einnahmen'!$F59),'Periodische Einnahmen'!$D59,0),"")</f>
        <v/>
      </c>
      <c r="V144" s="32" t="str">
        <f ca="1">IFERROR(IF(AND(MOD(MONTH(V$1)+12-MONTH('Periodische Einnahmen'!$I59),'Periodische Einnahmen'!$H59)=0,V$1&gt;='Periodische Einnahmen'!$I59,V$1&lt;='Periodische Einnahmen'!$F59),'Periodische Einnahmen'!$D59,0),"")</f>
        <v/>
      </c>
      <c r="W144" s="32" t="str">
        <f ca="1">IFERROR(IF(AND(MOD(MONTH(W$1)+12-MONTH('Periodische Einnahmen'!$I59),'Periodische Einnahmen'!$H59)=0,W$1&gt;='Periodische Einnahmen'!$I59,W$1&lt;='Periodische Einnahmen'!$F59),'Periodische Einnahmen'!$D59,0),"")</f>
        <v/>
      </c>
      <c r="X144" s="32" t="str">
        <f ca="1">IFERROR(IF(AND(MOD(MONTH(X$1)+12-MONTH('Periodische Einnahmen'!$I59),'Periodische Einnahmen'!$H59)=0,X$1&gt;='Periodische Einnahmen'!$I59,X$1&lt;='Periodische Einnahmen'!$F59),'Periodische Einnahmen'!$D59,0),"")</f>
        <v/>
      </c>
      <c r="Y144" s="32" t="str">
        <f ca="1">IFERROR(IF(AND(MOD(MONTH(Y$1)+12-MONTH('Periodische Einnahmen'!$I59),'Periodische Einnahmen'!$H59)=0,Y$1&gt;='Periodische Einnahmen'!$I59,Y$1&lt;='Periodische Einnahmen'!$F59),'Periodische Einnahmen'!$D59,0),"")</f>
        <v/>
      </c>
      <c r="Z144" s="27">
        <f t="shared" ca="1" si="21"/>
        <v>0</v>
      </c>
      <c r="AA144" s="28">
        <f t="shared" ca="1" si="22"/>
        <v>0</v>
      </c>
    </row>
    <row r="145" spans="1:27">
      <c r="A145" s="31" t="str">
        <f>IF('Periodische Einnahmen'!A60&lt;&gt;"",'Periodische Einnahmen'!A60&amp;" ("&amp;'Periodische Einnahmen'!C60&amp;" "&amp;TEXT('Periodische Einnahmen'!D60,"0.00")&amp;" ab "&amp;TEXT('Periodische Einnahmen'!E60,"MMM/JJJJ")&amp;")","")</f>
        <v/>
      </c>
      <c r="B145" s="32" t="str">
        <f ca="1">IFERROR(IF(AND(MOD(MONTH(B$1)+12-MONTH('Periodische Einnahmen'!$I60),'Periodische Einnahmen'!$H60)=0,B$1&gt;='Periodische Einnahmen'!$I60,B$1&lt;='Periodische Einnahmen'!$F60),'Periodische Einnahmen'!$D60,0),"")</f>
        <v/>
      </c>
      <c r="C145" s="32" t="str">
        <f ca="1">IFERROR(IF(AND(MOD(MONTH(C$1)+12-MONTH('Periodische Einnahmen'!$I60),'Periodische Einnahmen'!$H60)=0,C$1&gt;='Periodische Einnahmen'!$I60,C$1&lt;='Periodische Einnahmen'!$F60),'Periodische Einnahmen'!$D60,0),"")</f>
        <v/>
      </c>
      <c r="D145" s="32" t="str">
        <f ca="1">IFERROR(IF(AND(MOD(MONTH(D$1)+12-MONTH('Periodische Einnahmen'!$I60),'Periodische Einnahmen'!$H60)=0,D$1&gt;='Periodische Einnahmen'!$I60,D$1&lt;='Periodische Einnahmen'!$F60),'Periodische Einnahmen'!$D60,0),"")</f>
        <v/>
      </c>
      <c r="E145" s="32" t="str">
        <f ca="1">IFERROR(IF(AND(MOD(MONTH(E$1)+12-MONTH('Periodische Einnahmen'!$I60),'Periodische Einnahmen'!$H60)=0,E$1&gt;='Periodische Einnahmen'!$I60,E$1&lt;='Periodische Einnahmen'!$F60),'Periodische Einnahmen'!$D60,0),"")</f>
        <v/>
      </c>
      <c r="F145" s="32" t="str">
        <f ca="1">IFERROR(IF(AND(MOD(MONTH(F$1)+12-MONTH('Periodische Einnahmen'!$I60),'Periodische Einnahmen'!$H60)=0,F$1&gt;='Periodische Einnahmen'!$I60,F$1&lt;='Periodische Einnahmen'!$F60),'Periodische Einnahmen'!$D60,0),"")</f>
        <v/>
      </c>
      <c r="G145" s="32" t="str">
        <f ca="1">IFERROR(IF(AND(MOD(MONTH(G$1)+12-MONTH('Periodische Einnahmen'!$I60),'Periodische Einnahmen'!$H60)=0,G$1&gt;='Periodische Einnahmen'!$I60,G$1&lt;='Periodische Einnahmen'!$F60),'Periodische Einnahmen'!$D60,0),"")</f>
        <v/>
      </c>
      <c r="H145" s="32" t="str">
        <f ca="1">IFERROR(IF(AND(MOD(MONTH(H$1)+12-MONTH('Periodische Einnahmen'!$I60),'Periodische Einnahmen'!$H60)=0,H$1&gt;='Periodische Einnahmen'!$I60,H$1&lt;='Periodische Einnahmen'!$F60),'Periodische Einnahmen'!$D60,0),"")</f>
        <v/>
      </c>
      <c r="I145" s="32" t="str">
        <f ca="1">IFERROR(IF(AND(MOD(MONTH(I$1)+12-MONTH('Periodische Einnahmen'!$I60),'Periodische Einnahmen'!$H60)=0,I$1&gt;='Periodische Einnahmen'!$I60,I$1&lt;='Periodische Einnahmen'!$F60),'Periodische Einnahmen'!$D60,0),"")</f>
        <v/>
      </c>
      <c r="J145" s="32" t="str">
        <f ca="1">IFERROR(IF(AND(MOD(MONTH(J$1)+12-MONTH('Periodische Einnahmen'!$I60),'Periodische Einnahmen'!$H60)=0,J$1&gt;='Periodische Einnahmen'!$I60,J$1&lt;='Periodische Einnahmen'!$F60),'Periodische Einnahmen'!$D60,0),"")</f>
        <v/>
      </c>
      <c r="K145" s="32" t="str">
        <f ca="1">IFERROR(IF(AND(MOD(MONTH(K$1)+12-MONTH('Periodische Einnahmen'!$I60),'Periodische Einnahmen'!$H60)=0,K$1&gt;='Periodische Einnahmen'!$I60,K$1&lt;='Periodische Einnahmen'!$F60),'Periodische Einnahmen'!$D60,0),"")</f>
        <v/>
      </c>
      <c r="L145" s="32" t="str">
        <f ca="1">IFERROR(IF(AND(MOD(MONTH(L$1)+12-MONTH('Periodische Einnahmen'!$I60),'Periodische Einnahmen'!$H60)=0,L$1&gt;='Periodische Einnahmen'!$I60,L$1&lt;='Periodische Einnahmen'!$F60),'Periodische Einnahmen'!$D60,0),"")</f>
        <v/>
      </c>
      <c r="M145" s="32" t="str">
        <f ca="1">IFERROR(IF(AND(MOD(MONTH(M$1)+12-MONTH('Periodische Einnahmen'!$I60),'Periodische Einnahmen'!$H60)=0,M$1&gt;='Periodische Einnahmen'!$I60,M$1&lt;='Periodische Einnahmen'!$F60),'Periodische Einnahmen'!$D60,0),"")</f>
        <v/>
      </c>
      <c r="N145" s="32" t="str">
        <f ca="1">IFERROR(IF(AND(MOD(MONTH(N$1)+12-MONTH('Periodische Einnahmen'!$I60),'Periodische Einnahmen'!$H60)=0,N$1&gt;='Periodische Einnahmen'!$I60,N$1&lt;='Periodische Einnahmen'!$F60),'Periodische Einnahmen'!$D60,0),"")</f>
        <v/>
      </c>
      <c r="O145" s="32" t="str">
        <f ca="1">IFERROR(IF(AND(MOD(MONTH(O$1)+12-MONTH('Periodische Einnahmen'!$I60),'Periodische Einnahmen'!$H60)=0,O$1&gt;='Periodische Einnahmen'!$I60,O$1&lt;='Periodische Einnahmen'!$F60),'Periodische Einnahmen'!$D60,0),"")</f>
        <v/>
      </c>
      <c r="P145" s="32" t="str">
        <f ca="1">IFERROR(IF(AND(MOD(MONTH(P$1)+12-MONTH('Periodische Einnahmen'!$I60),'Periodische Einnahmen'!$H60)=0,P$1&gt;='Periodische Einnahmen'!$I60,P$1&lt;='Periodische Einnahmen'!$F60),'Periodische Einnahmen'!$D60,0),"")</f>
        <v/>
      </c>
      <c r="Q145" s="32" t="str">
        <f ca="1">IFERROR(IF(AND(MOD(MONTH(Q$1)+12-MONTH('Periodische Einnahmen'!$I60),'Periodische Einnahmen'!$H60)=0,Q$1&gt;='Periodische Einnahmen'!$I60,Q$1&lt;='Periodische Einnahmen'!$F60),'Periodische Einnahmen'!$D60,0),"")</f>
        <v/>
      </c>
      <c r="R145" s="32" t="str">
        <f ca="1">IFERROR(IF(AND(MOD(MONTH(R$1)+12-MONTH('Periodische Einnahmen'!$I60),'Periodische Einnahmen'!$H60)=0,R$1&gt;='Periodische Einnahmen'!$I60,R$1&lt;='Periodische Einnahmen'!$F60),'Periodische Einnahmen'!$D60,0),"")</f>
        <v/>
      </c>
      <c r="S145" s="32" t="str">
        <f ca="1">IFERROR(IF(AND(MOD(MONTH(S$1)+12-MONTH('Periodische Einnahmen'!$I60),'Periodische Einnahmen'!$H60)=0,S$1&gt;='Periodische Einnahmen'!$I60,S$1&lt;='Periodische Einnahmen'!$F60),'Periodische Einnahmen'!$D60,0),"")</f>
        <v/>
      </c>
      <c r="T145" s="32" t="str">
        <f ca="1">IFERROR(IF(AND(MOD(MONTH(T$1)+12-MONTH('Periodische Einnahmen'!$I60),'Periodische Einnahmen'!$H60)=0,T$1&gt;='Periodische Einnahmen'!$I60,T$1&lt;='Periodische Einnahmen'!$F60),'Periodische Einnahmen'!$D60,0),"")</f>
        <v/>
      </c>
      <c r="U145" s="32" t="str">
        <f ca="1">IFERROR(IF(AND(MOD(MONTH(U$1)+12-MONTH('Periodische Einnahmen'!$I60),'Periodische Einnahmen'!$H60)=0,U$1&gt;='Periodische Einnahmen'!$I60,U$1&lt;='Periodische Einnahmen'!$F60),'Periodische Einnahmen'!$D60,0),"")</f>
        <v/>
      </c>
      <c r="V145" s="32" t="str">
        <f ca="1">IFERROR(IF(AND(MOD(MONTH(V$1)+12-MONTH('Periodische Einnahmen'!$I60),'Periodische Einnahmen'!$H60)=0,V$1&gt;='Periodische Einnahmen'!$I60,V$1&lt;='Periodische Einnahmen'!$F60),'Periodische Einnahmen'!$D60,0),"")</f>
        <v/>
      </c>
      <c r="W145" s="32" t="str">
        <f ca="1">IFERROR(IF(AND(MOD(MONTH(W$1)+12-MONTH('Periodische Einnahmen'!$I60),'Periodische Einnahmen'!$H60)=0,W$1&gt;='Periodische Einnahmen'!$I60,W$1&lt;='Periodische Einnahmen'!$F60),'Periodische Einnahmen'!$D60,0),"")</f>
        <v/>
      </c>
      <c r="X145" s="32" t="str">
        <f ca="1">IFERROR(IF(AND(MOD(MONTH(X$1)+12-MONTH('Periodische Einnahmen'!$I60),'Periodische Einnahmen'!$H60)=0,X$1&gt;='Periodische Einnahmen'!$I60,X$1&lt;='Periodische Einnahmen'!$F60),'Periodische Einnahmen'!$D60,0),"")</f>
        <v/>
      </c>
      <c r="Y145" s="32" t="str">
        <f ca="1">IFERROR(IF(AND(MOD(MONTH(Y$1)+12-MONTH('Periodische Einnahmen'!$I60),'Periodische Einnahmen'!$H60)=0,Y$1&gt;='Periodische Einnahmen'!$I60,Y$1&lt;='Periodische Einnahmen'!$F60),'Periodische Einnahmen'!$D60,0),"")</f>
        <v/>
      </c>
      <c r="Z145" s="27">
        <f t="shared" ca="1" si="21"/>
        <v>0</v>
      </c>
      <c r="AA145" s="28">
        <f t="shared" ca="1" si="22"/>
        <v>0</v>
      </c>
    </row>
    <row r="146" spans="1:27">
      <c r="A146" s="31" t="str">
        <f>IF('Periodische Einnahmen'!A61&lt;&gt;"",'Periodische Einnahmen'!A61&amp;" ("&amp;'Periodische Einnahmen'!C61&amp;" "&amp;TEXT('Periodische Einnahmen'!D61,"0.00")&amp;" ab "&amp;TEXT('Periodische Einnahmen'!E61,"MMM/JJJJ")&amp;")","")</f>
        <v/>
      </c>
      <c r="B146" s="32" t="str">
        <f ca="1">IFERROR(IF(AND(MOD(MONTH(B$1)+12-MONTH('Periodische Einnahmen'!$I61),'Periodische Einnahmen'!$H61)=0,B$1&gt;='Periodische Einnahmen'!$I61,B$1&lt;='Periodische Einnahmen'!$F61),'Periodische Einnahmen'!$D61,0),"")</f>
        <v/>
      </c>
      <c r="C146" s="32" t="str">
        <f ca="1">IFERROR(IF(AND(MOD(MONTH(C$1)+12-MONTH('Periodische Einnahmen'!$I61),'Periodische Einnahmen'!$H61)=0,C$1&gt;='Periodische Einnahmen'!$I61,C$1&lt;='Periodische Einnahmen'!$F61),'Periodische Einnahmen'!$D61,0),"")</f>
        <v/>
      </c>
      <c r="D146" s="32" t="str">
        <f ca="1">IFERROR(IF(AND(MOD(MONTH(D$1)+12-MONTH('Periodische Einnahmen'!$I61),'Periodische Einnahmen'!$H61)=0,D$1&gt;='Periodische Einnahmen'!$I61,D$1&lt;='Periodische Einnahmen'!$F61),'Periodische Einnahmen'!$D61,0),"")</f>
        <v/>
      </c>
      <c r="E146" s="32" t="str">
        <f ca="1">IFERROR(IF(AND(MOD(MONTH(E$1)+12-MONTH('Periodische Einnahmen'!$I61),'Periodische Einnahmen'!$H61)=0,E$1&gt;='Periodische Einnahmen'!$I61,E$1&lt;='Periodische Einnahmen'!$F61),'Periodische Einnahmen'!$D61,0),"")</f>
        <v/>
      </c>
      <c r="F146" s="32" t="str">
        <f ca="1">IFERROR(IF(AND(MOD(MONTH(F$1)+12-MONTH('Periodische Einnahmen'!$I61),'Periodische Einnahmen'!$H61)=0,F$1&gt;='Periodische Einnahmen'!$I61,F$1&lt;='Periodische Einnahmen'!$F61),'Periodische Einnahmen'!$D61,0),"")</f>
        <v/>
      </c>
      <c r="G146" s="32" t="str">
        <f ca="1">IFERROR(IF(AND(MOD(MONTH(G$1)+12-MONTH('Periodische Einnahmen'!$I61),'Periodische Einnahmen'!$H61)=0,G$1&gt;='Periodische Einnahmen'!$I61,G$1&lt;='Periodische Einnahmen'!$F61),'Periodische Einnahmen'!$D61,0),"")</f>
        <v/>
      </c>
      <c r="H146" s="32" t="str">
        <f ca="1">IFERROR(IF(AND(MOD(MONTH(H$1)+12-MONTH('Periodische Einnahmen'!$I61),'Periodische Einnahmen'!$H61)=0,H$1&gt;='Periodische Einnahmen'!$I61,H$1&lt;='Periodische Einnahmen'!$F61),'Periodische Einnahmen'!$D61,0),"")</f>
        <v/>
      </c>
      <c r="I146" s="32" t="str">
        <f ca="1">IFERROR(IF(AND(MOD(MONTH(I$1)+12-MONTH('Periodische Einnahmen'!$I61),'Periodische Einnahmen'!$H61)=0,I$1&gt;='Periodische Einnahmen'!$I61,I$1&lt;='Periodische Einnahmen'!$F61),'Periodische Einnahmen'!$D61,0),"")</f>
        <v/>
      </c>
      <c r="J146" s="32" t="str">
        <f ca="1">IFERROR(IF(AND(MOD(MONTH(J$1)+12-MONTH('Periodische Einnahmen'!$I61),'Periodische Einnahmen'!$H61)=0,J$1&gt;='Periodische Einnahmen'!$I61,J$1&lt;='Periodische Einnahmen'!$F61),'Periodische Einnahmen'!$D61,0),"")</f>
        <v/>
      </c>
      <c r="K146" s="32" t="str">
        <f ca="1">IFERROR(IF(AND(MOD(MONTH(K$1)+12-MONTH('Periodische Einnahmen'!$I61),'Periodische Einnahmen'!$H61)=0,K$1&gt;='Periodische Einnahmen'!$I61,K$1&lt;='Periodische Einnahmen'!$F61),'Periodische Einnahmen'!$D61,0),"")</f>
        <v/>
      </c>
      <c r="L146" s="32" t="str">
        <f ca="1">IFERROR(IF(AND(MOD(MONTH(L$1)+12-MONTH('Periodische Einnahmen'!$I61),'Periodische Einnahmen'!$H61)=0,L$1&gt;='Periodische Einnahmen'!$I61,L$1&lt;='Periodische Einnahmen'!$F61),'Periodische Einnahmen'!$D61,0),"")</f>
        <v/>
      </c>
      <c r="M146" s="32" t="str">
        <f ca="1">IFERROR(IF(AND(MOD(MONTH(M$1)+12-MONTH('Periodische Einnahmen'!$I61),'Periodische Einnahmen'!$H61)=0,M$1&gt;='Periodische Einnahmen'!$I61,M$1&lt;='Periodische Einnahmen'!$F61),'Periodische Einnahmen'!$D61,0),"")</f>
        <v/>
      </c>
      <c r="N146" s="32" t="str">
        <f ca="1">IFERROR(IF(AND(MOD(MONTH(N$1)+12-MONTH('Periodische Einnahmen'!$I61),'Periodische Einnahmen'!$H61)=0,N$1&gt;='Periodische Einnahmen'!$I61,N$1&lt;='Periodische Einnahmen'!$F61),'Periodische Einnahmen'!$D61,0),"")</f>
        <v/>
      </c>
      <c r="O146" s="32" t="str">
        <f ca="1">IFERROR(IF(AND(MOD(MONTH(O$1)+12-MONTH('Periodische Einnahmen'!$I61),'Periodische Einnahmen'!$H61)=0,O$1&gt;='Periodische Einnahmen'!$I61,O$1&lt;='Periodische Einnahmen'!$F61),'Periodische Einnahmen'!$D61,0),"")</f>
        <v/>
      </c>
      <c r="P146" s="32" t="str">
        <f ca="1">IFERROR(IF(AND(MOD(MONTH(P$1)+12-MONTH('Periodische Einnahmen'!$I61),'Periodische Einnahmen'!$H61)=0,P$1&gt;='Periodische Einnahmen'!$I61,P$1&lt;='Periodische Einnahmen'!$F61),'Periodische Einnahmen'!$D61,0),"")</f>
        <v/>
      </c>
      <c r="Q146" s="32" t="str">
        <f ca="1">IFERROR(IF(AND(MOD(MONTH(Q$1)+12-MONTH('Periodische Einnahmen'!$I61),'Periodische Einnahmen'!$H61)=0,Q$1&gt;='Periodische Einnahmen'!$I61,Q$1&lt;='Periodische Einnahmen'!$F61),'Periodische Einnahmen'!$D61,0),"")</f>
        <v/>
      </c>
      <c r="R146" s="32" t="str">
        <f ca="1">IFERROR(IF(AND(MOD(MONTH(R$1)+12-MONTH('Periodische Einnahmen'!$I61),'Periodische Einnahmen'!$H61)=0,R$1&gt;='Periodische Einnahmen'!$I61,R$1&lt;='Periodische Einnahmen'!$F61),'Periodische Einnahmen'!$D61,0),"")</f>
        <v/>
      </c>
      <c r="S146" s="32" t="str">
        <f ca="1">IFERROR(IF(AND(MOD(MONTH(S$1)+12-MONTH('Periodische Einnahmen'!$I61),'Periodische Einnahmen'!$H61)=0,S$1&gt;='Periodische Einnahmen'!$I61,S$1&lt;='Periodische Einnahmen'!$F61),'Periodische Einnahmen'!$D61,0),"")</f>
        <v/>
      </c>
      <c r="T146" s="32" t="str">
        <f ca="1">IFERROR(IF(AND(MOD(MONTH(T$1)+12-MONTH('Periodische Einnahmen'!$I61),'Periodische Einnahmen'!$H61)=0,T$1&gt;='Periodische Einnahmen'!$I61,T$1&lt;='Periodische Einnahmen'!$F61),'Periodische Einnahmen'!$D61,0),"")</f>
        <v/>
      </c>
      <c r="U146" s="32" t="str">
        <f ca="1">IFERROR(IF(AND(MOD(MONTH(U$1)+12-MONTH('Periodische Einnahmen'!$I61),'Periodische Einnahmen'!$H61)=0,U$1&gt;='Periodische Einnahmen'!$I61,U$1&lt;='Periodische Einnahmen'!$F61),'Periodische Einnahmen'!$D61,0),"")</f>
        <v/>
      </c>
      <c r="V146" s="32" t="str">
        <f ca="1">IFERROR(IF(AND(MOD(MONTH(V$1)+12-MONTH('Periodische Einnahmen'!$I61),'Periodische Einnahmen'!$H61)=0,V$1&gt;='Periodische Einnahmen'!$I61,V$1&lt;='Periodische Einnahmen'!$F61),'Periodische Einnahmen'!$D61,0),"")</f>
        <v/>
      </c>
      <c r="W146" s="32" t="str">
        <f ca="1">IFERROR(IF(AND(MOD(MONTH(W$1)+12-MONTH('Periodische Einnahmen'!$I61),'Periodische Einnahmen'!$H61)=0,W$1&gt;='Periodische Einnahmen'!$I61,W$1&lt;='Periodische Einnahmen'!$F61),'Periodische Einnahmen'!$D61,0),"")</f>
        <v/>
      </c>
      <c r="X146" s="32" t="str">
        <f ca="1">IFERROR(IF(AND(MOD(MONTH(X$1)+12-MONTH('Periodische Einnahmen'!$I61),'Periodische Einnahmen'!$H61)=0,X$1&gt;='Periodische Einnahmen'!$I61,X$1&lt;='Periodische Einnahmen'!$F61),'Periodische Einnahmen'!$D61,0),"")</f>
        <v/>
      </c>
      <c r="Y146" s="32" t="str">
        <f ca="1">IFERROR(IF(AND(MOD(MONTH(Y$1)+12-MONTH('Periodische Einnahmen'!$I61),'Periodische Einnahmen'!$H61)=0,Y$1&gt;='Periodische Einnahmen'!$I61,Y$1&lt;='Periodische Einnahmen'!$F61),'Periodische Einnahmen'!$D61,0),"")</f>
        <v/>
      </c>
      <c r="Z146" s="27">
        <f t="shared" ca="1" si="21"/>
        <v>0</v>
      </c>
      <c r="AA146" s="28">
        <f t="shared" ca="1" si="22"/>
        <v>0</v>
      </c>
    </row>
    <row r="147" spans="1:27">
      <c r="A147" s="31" t="str">
        <f>IF('Periodische Einnahmen'!A62&lt;&gt;"",'Periodische Einnahmen'!A62&amp;" ("&amp;'Periodische Einnahmen'!C62&amp;" "&amp;TEXT('Periodische Einnahmen'!D62,"0.00")&amp;" ab "&amp;TEXT('Periodische Einnahmen'!E62,"MMM/JJJJ")&amp;")","")</f>
        <v/>
      </c>
      <c r="B147" s="32" t="str">
        <f ca="1">IFERROR(IF(AND(MOD(MONTH(B$1)+12-MONTH('Periodische Einnahmen'!$I62),'Periodische Einnahmen'!$H62)=0,B$1&gt;='Periodische Einnahmen'!$I62,B$1&lt;='Periodische Einnahmen'!$F62),'Periodische Einnahmen'!$D62,0),"")</f>
        <v/>
      </c>
      <c r="C147" s="32" t="str">
        <f ca="1">IFERROR(IF(AND(MOD(MONTH(C$1)+12-MONTH('Periodische Einnahmen'!$I62),'Periodische Einnahmen'!$H62)=0,C$1&gt;='Periodische Einnahmen'!$I62,C$1&lt;='Periodische Einnahmen'!$F62),'Periodische Einnahmen'!$D62,0),"")</f>
        <v/>
      </c>
      <c r="D147" s="32" t="str">
        <f ca="1">IFERROR(IF(AND(MOD(MONTH(D$1)+12-MONTH('Periodische Einnahmen'!$I62),'Periodische Einnahmen'!$H62)=0,D$1&gt;='Periodische Einnahmen'!$I62,D$1&lt;='Periodische Einnahmen'!$F62),'Periodische Einnahmen'!$D62,0),"")</f>
        <v/>
      </c>
      <c r="E147" s="32" t="str">
        <f ca="1">IFERROR(IF(AND(MOD(MONTH(E$1)+12-MONTH('Periodische Einnahmen'!$I62),'Periodische Einnahmen'!$H62)=0,E$1&gt;='Periodische Einnahmen'!$I62,E$1&lt;='Periodische Einnahmen'!$F62),'Periodische Einnahmen'!$D62,0),"")</f>
        <v/>
      </c>
      <c r="F147" s="32" t="str">
        <f ca="1">IFERROR(IF(AND(MOD(MONTH(F$1)+12-MONTH('Periodische Einnahmen'!$I62),'Periodische Einnahmen'!$H62)=0,F$1&gt;='Periodische Einnahmen'!$I62,F$1&lt;='Periodische Einnahmen'!$F62),'Periodische Einnahmen'!$D62,0),"")</f>
        <v/>
      </c>
      <c r="G147" s="32" t="str">
        <f ca="1">IFERROR(IF(AND(MOD(MONTH(G$1)+12-MONTH('Periodische Einnahmen'!$I62),'Periodische Einnahmen'!$H62)=0,G$1&gt;='Periodische Einnahmen'!$I62,G$1&lt;='Periodische Einnahmen'!$F62),'Periodische Einnahmen'!$D62,0),"")</f>
        <v/>
      </c>
      <c r="H147" s="32" t="str">
        <f ca="1">IFERROR(IF(AND(MOD(MONTH(H$1)+12-MONTH('Periodische Einnahmen'!$I62),'Periodische Einnahmen'!$H62)=0,H$1&gt;='Periodische Einnahmen'!$I62,H$1&lt;='Periodische Einnahmen'!$F62),'Periodische Einnahmen'!$D62,0),"")</f>
        <v/>
      </c>
      <c r="I147" s="32" t="str">
        <f ca="1">IFERROR(IF(AND(MOD(MONTH(I$1)+12-MONTH('Periodische Einnahmen'!$I62),'Periodische Einnahmen'!$H62)=0,I$1&gt;='Periodische Einnahmen'!$I62,I$1&lt;='Periodische Einnahmen'!$F62),'Periodische Einnahmen'!$D62,0),"")</f>
        <v/>
      </c>
      <c r="J147" s="32" t="str">
        <f ca="1">IFERROR(IF(AND(MOD(MONTH(J$1)+12-MONTH('Periodische Einnahmen'!$I62),'Periodische Einnahmen'!$H62)=0,J$1&gt;='Periodische Einnahmen'!$I62,J$1&lt;='Periodische Einnahmen'!$F62),'Periodische Einnahmen'!$D62,0),"")</f>
        <v/>
      </c>
      <c r="K147" s="32" t="str">
        <f ca="1">IFERROR(IF(AND(MOD(MONTH(K$1)+12-MONTH('Periodische Einnahmen'!$I62),'Periodische Einnahmen'!$H62)=0,K$1&gt;='Periodische Einnahmen'!$I62,K$1&lt;='Periodische Einnahmen'!$F62),'Periodische Einnahmen'!$D62,0),"")</f>
        <v/>
      </c>
      <c r="L147" s="32" t="str">
        <f ca="1">IFERROR(IF(AND(MOD(MONTH(L$1)+12-MONTH('Periodische Einnahmen'!$I62),'Periodische Einnahmen'!$H62)=0,L$1&gt;='Periodische Einnahmen'!$I62,L$1&lt;='Periodische Einnahmen'!$F62),'Periodische Einnahmen'!$D62,0),"")</f>
        <v/>
      </c>
      <c r="M147" s="32" t="str">
        <f ca="1">IFERROR(IF(AND(MOD(MONTH(M$1)+12-MONTH('Periodische Einnahmen'!$I62),'Periodische Einnahmen'!$H62)=0,M$1&gt;='Periodische Einnahmen'!$I62,M$1&lt;='Periodische Einnahmen'!$F62),'Periodische Einnahmen'!$D62,0),"")</f>
        <v/>
      </c>
      <c r="N147" s="32" t="str">
        <f ca="1">IFERROR(IF(AND(MOD(MONTH(N$1)+12-MONTH('Periodische Einnahmen'!$I62),'Periodische Einnahmen'!$H62)=0,N$1&gt;='Periodische Einnahmen'!$I62,N$1&lt;='Periodische Einnahmen'!$F62),'Periodische Einnahmen'!$D62,0),"")</f>
        <v/>
      </c>
      <c r="O147" s="32" t="str">
        <f ca="1">IFERROR(IF(AND(MOD(MONTH(O$1)+12-MONTH('Periodische Einnahmen'!$I62),'Periodische Einnahmen'!$H62)=0,O$1&gt;='Periodische Einnahmen'!$I62,O$1&lt;='Periodische Einnahmen'!$F62),'Periodische Einnahmen'!$D62,0),"")</f>
        <v/>
      </c>
      <c r="P147" s="32" t="str">
        <f ca="1">IFERROR(IF(AND(MOD(MONTH(P$1)+12-MONTH('Periodische Einnahmen'!$I62),'Periodische Einnahmen'!$H62)=0,P$1&gt;='Periodische Einnahmen'!$I62,P$1&lt;='Periodische Einnahmen'!$F62),'Periodische Einnahmen'!$D62,0),"")</f>
        <v/>
      </c>
      <c r="Q147" s="32" t="str">
        <f ca="1">IFERROR(IF(AND(MOD(MONTH(Q$1)+12-MONTH('Periodische Einnahmen'!$I62),'Periodische Einnahmen'!$H62)=0,Q$1&gt;='Periodische Einnahmen'!$I62,Q$1&lt;='Periodische Einnahmen'!$F62),'Periodische Einnahmen'!$D62,0),"")</f>
        <v/>
      </c>
      <c r="R147" s="32" t="str">
        <f ca="1">IFERROR(IF(AND(MOD(MONTH(R$1)+12-MONTH('Periodische Einnahmen'!$I62),'Periodische Einnahmen'!$H62)=0,R$1&gt;='Periodische Einnahmen'!$I62,R$1&lt;='Periodische Einnahmen'!$F62),'Periodische Einnahmen'!$D62,0),"")</f>
        <v/>
      </c>
      <c r="S147" s="32" t="str">
        <f ca="1">IFERROR(IF(AND(MOD(MONTH(S$1)+12-MONTH('Periodische Einnahmen'!$I62),'Periodische Einnahmen'!$H62)=0,S$1&gt;='Periodische Einnahmen'!$I62,S$1&lt;='Periodische Einnahmen'!$F62),'Periodische Einnahmen'!$D62,0),"")</f>
        <v/>
      </c>
      <c r="T147" s="32" t="str">
        <f ca="1">IFERROR(IF(AND(MOD(MONTH(T$1)+12-MONTH('Periodische Einnahmen'!$I62),'Periodische Einnahmen'!$H62)=0,T$1&gt;='Periodische Einnahmen'!$I62,T$1&lt;='Periodische Einnahmen'!$F62),'Periodische Einnahmen'!$D62,0),"")</f>
        <v/>
      </c>
      <c r="U147" s="32" t="str">
        <f ca="1">IFERROR(IF(AND(MOD(MONTH(U$1)+12-MONTH('Periodische Einnahmen'!$I62),'Periodische Einnahmen'!$H62)=0,U$1&gt;='Periodische Einnahmen'!$I62,U$1&lt;='Periodische Einnahmen'!$F62),'Periodische Einnahmen'!$D62,0),"")</f>
        <v/>
      </c>
      <c r="V147" s="32" t="str">
        <f ca="1">IFERROR(IF(AND(MOD(MONTH(V$1)+12-MONTH('Periodische Einnahmen'!$I62),'Periodische Einnahmen'!$H62)=0,V$1&gt;='Periodische Einnahmen'!$I62,V$1&lt;='Periodische Einnahmen'!$F62),'Periodische Einnahmen'!$D62,0),"")</f>
        <v/>
      </c>
      <c r="W147" s="32" t="str">
        <f ca="1">IFERROR(IF(AND(MOD(MONTH(W$1)+12-MONTH('Periodische Einnahmen'!$I62),'Periodische Einnahmen'!$H62)=0,W$1&gt;='Periodische Einnahmen'!$I62,W$1&lt;='Periodische Einnahmen'!$F62),'Periodische Einnahmen'!$D62,0),"")</f>
        <v/>
      </c>
      <c r="X147" s="32" t="str">
        <f ca="1">IFERROR(IF(AND(MOD(MONTH(X$1)+12-MONTH('Periodische Einnahmen'!$I62),'Periodische Einnahmen'!$H62)=0,X$1&gt;='Periodische Einnahmen'!$I62,X$1&lt;='Periodische Einnahmen'!$F62),'Periodische Einnahmen'!$D62,0),"")</f>
        <v/>
      </c>
      <c r="Y147" s="32" t="str">
        <f ca="1">IFERROR(IF(AND(MOD(MONTH(Y$1)+12-MONTH('Periodische Einnahmen'!$I62),'Periodische Einnahmen'!$H62)=0,Y$1&gt;='Periodische Einnahmen'!$I62,Y$1&lt;='Periodische Einnahmen'!$F62),'Periodische Einnahmen'!$D62,0),"")</f>
        <v/>
      </c>
      <c r="Z147" s="27">
        <f t="shared" ca="1" si="21"/>
        <v>0</v>
      </c>
      <c r="AA147" s="28">
        <f t="shared" ca="1" si="22"/>
        <v>0</v>
      </c>
    </row>
    <row r="148" spans="1:27">
      <c r="A148" s="31" t="str">
        <f>IF('Periodische Einnahmen'!A63&lt;&gt;"",'Periodische Einnahmen'!A63&amp;" ("&amp;'Periodische Einnahmen'!C63&amp;" "&amp;TEXT('Periodische Einnahmen'!D63,"0.00")&amp;" ab "&amp;TEXT('Periodische Einnahmen'!E63,"MMM/JJJJ")&amp;")","")</f>
        <v/>
      </c>
      <c r="B148" s="32" t="str">
        <f ca="1">IFERROR(IF(AND(MOD(MONTH(B$1)+12-MONTH('Periodische Einnahmen'!$I63),'Periodische Einnahmen'!$H63)=0,B$1&gt;='Periodische Einnahmen'!$I63,B$1&lt;='Periodische Einnahmen'!$F63),'Periodische Einnahmen'!$D63,0),"")</f>
        <v/>
      </c>
      <c r="C148" s="32" t="str">
        <f ca="1">IFERROR(IF(AND(MOD(MONTH(C$1)+12-MONTH('Periodische Einnahmen'!$I63),'Periodische Einnahmen'!$H63)=0,C$1&gt;='Periodische Einnahmen'!$I63,C$1&lt;='Periodische Einnahmen'!$F63),'Periodische Einnahmen'!$D63,0),"")</f>
        <v/>
      </c>
      <c r="D148" s="32" t="str">
        <f ca="1">IFERROR(IF(AND(MOD(MONTH(D$1)+12-MONTH('Periodische Einnahmen'!$I63),'Periodische Einnahmen'!$H63)=0,D$1&gt;='Periodische Einnahmen'!$I63,D$1&lt;='Periodische Einnahmen'!$F63),'Periodische Einnahmen'!$D63,0),"")</f>
        <v/>
      </c>
      <c r="E148" s="32" t="str">
        <f ca="1">IFERROR(IF(AND(MOD(MONTH(E$1)+12-MONTH('Periodische Einnahmen'!$I63),'Periodische Einnahmen'!$H63)=0,E$1&gt;='Periodische Einnahmen'!$I63,E$1&lt;='Periodische Einnahmen'!$F63),'Periodische Einnahmen'!$D63,0),"")</f>
        <v/>
      </c>
      <c r="F148" s="32" t="str">
        <f ca="1">IFERROR(IF(AND(MOD(MONTH(F$1)+12-MONTH('Periodische Einnahmen'!$I63),'Periodische Einnahmen'!$H63)=0,F$1&gt;='Periodische Einnahmen'!$I63,F$1&lt;='Periodische Einnahmen'!$F63),'Periodische Einnahmen'!$D63,0),"")</f>
        <v/>
      </c>
      <c r="G148" s="32" t="str">
        <f ca="1">IFERROR(IF(AND(MOD(MONTH(G$1)+12-MONTH('Periodische Einnahmen'!$I63),'Periodische Einnahmen'!$H63)=0,G$1&gt;='Periodische Einnahmen'!$I63,G$1&lt;='Periodische Einnahmen'!$F63),'Periodische Einnahmen'!$D63,0),"")</f>
        <v/>
      </c>
      <c r="H148" s="32" t="str">
        <f ca="1">IFERROR(IF(AND(MOD(MONTH(H$1)+12-MONTH('Periodische Einnahmen'!$I63),'Periodische Einnahmen'!$H63)=0,H$1&gt;='Periodische Einnahmen'!$I63,H$1&lt;='Periodische Einnahmen'!$F63),'Periodische Einnahmen'!$D63,0),"")</f>
        <v/>
      </c>
      <c r="I148" s="32" t="str">
        <f ca="1">IFERROR(IF(AND(MOD(MONTH(I$1)+12-MONTH('Periodische Einnahmen'!$I63),'Periodische Einnahmen'!$H63)=0,I$1&gt;='Periodische Einnahmen'!$I63,I$1&lt;='Periodische Einnahmen'!$F63),'Periodische Einnahmen'!$D63,0),"")</f>
        <v/>
      </c>
      <c r="J148" s="32" t="str">
        <f ca="1">IFERROR(IF(AND(MOD(MONTH(J$1)+12-MONTH('Periodische Einnahmen'!$I63),'Periodische Einnahmen'!$H63)=0,J$1&gt;='Periodische Einnahmen'!$I63,J$1&lt;='Periodische Einnahmen'!$F63),'Periodische Einnahmen'!$D63,0),"")</f>
        <v/>
      </c>
      <c r="K148" s="32" t="str">
        <f ca="1">IFERROR(IF(AND(MOD(MONTH(K$1)+12-MONTH('Periodische Einnahmen'!$I63),'Periodische Einnahmen'!$H63)=0,K$1&gt;='Periodische Einnahmen'!$I63,K$1&lt;='Periodische Einnahmen'!$F63),'Periodische Einnahmen'!$D63,0),"")</f>
        <v/>
      </c>
      <c r="L148" s="32" t="str">
        <f ca="1">IFERROR(IF(AND(MOD(MONTH(L$1)+12-MONTH('Periodische Einnahmen'!$I63),'Periodische Einnahmen'!$H63)=0,L$1&gt;='Periodische Einnahmen'!$I63,L$1&lt;='Periodische Einnahmen'!$F63),'Periodische Einnahmen'!$D63,0),"")</f>
        <v/>
      </c>
      <c r="M148" s="32" t="str">
        <f ca="1">IFERROR(IF(AND(MOD(MONTH(M$1)+12-MONTH('Periodische Einnahmen'!$I63),'Periodische Einnahmen'!$H63)=0,M$1&gt;='Periodische Einnahmen'!$I63,M$1&lt;='Periodische Einnahmen'!$F63),'Periodische Einnahmen'!$D63,0),"")</f>
        <v/>
      </c>
      <c r="N148" s="32" t="str">
        <f ca="1">IFERROR(IF(AND(MOD(MONTH(N$1)+12-MONTH('Periodische Einnahmen'!$I63),'Periodische Einnahmen'!$H63)=0,N$1&gt;='Periodische Einnahmen'!$I63,N$1&lt;='Periodische Einnahmen'!$F63),'Periodische Einnahmen'!$D63,0),"")</f>
        <v/>
      </c>
      <c r="O148" s="32" t="str">
        <f ca="1">IFERROR(IF(AND(MOD(MONTH(O$1)+12-MONTH('Periodische Einnahmen'!$I63),'Periodische Einnahmen'!$H63)=0,O$1&gt;='Periodische Einnahmen'!$I63,O$1&lt;='Periodische Einnahmen'!$F63),'Periodische Einnahmen'!$D63,0),"")</f>
        <v/>
      </c>
      <c r="P148" s="32" t="str">
        <f ca="1">IFERROR(IF(AND(MOD(MONTH(P$1)+12-MONTH('Periodische Einnahmen'!$I63),'Periodische Einnahmen'!$H63)=0,P$1&gt;='Periodische Einnahmen'!$I63,P$1&lt;='Periodische Einnahmen'!$F63),'Periodische Einnahmen'!$D63,0),"")</f>
        <v/>
      </c>
      <c r="Q148" s="32" t="str">
        <f ca="1">IFERROR(IF(AND(MOD(MONTH(Q$1)+12-MONTH('Periodische Einnahmen'!$I63),'Periodische Einnahmen'!$H63)=0,Q$1&gt;='Periodische Einnahmen'!$I63,Q$1&lt;='Periodische Einnahmen'!$F63),'Periodische Einnahmen'!$D63,0),"")</f>
        <v/>
      </c>
      <c r="R148" s="32" t="str">
        <f ca="1">IFERROR(IF(AND(MOD(MONTH(R$1)+12-MONTH('Periodische Einnahmen'!$I63),'Periodische Einnahmen'!$H63)=0,R$1&gt;='Periodische Einnahmen'!$I63,R$1&lt;='Periodische Einnahmen'!$F63),'Periodische Einnahmen'!$D63,0),"")</f>
        <v/>
      </c>
      <c r="S148" s="32" t="str">
        <f ca="1">IFERROR(IF(AND(MOD(MONTH(S$1)+12-MONTH('Periodische Einnahmen'!$I63),'Periodische Einnahmen'!$H63)=0,S$1&gt;='Periodische Einnahmen'!$I63,S$1&lt;='Periodische Einnahmen'!$F63),'Periodische Einnahmen'!$D63,0),"")</f>
        <v/>
      </c>
      <c r="T148" s="32" t="str">
        <f ca="1">IFERROR(IF(AND(MOD(MONTH(T$1)+12-MONTH('Periodische Einnahmen'!$I63),'Periodische Einnahmen'!$H63)=0,T$1&gt;='Periodische Einnahmen'!$I63,T$1&lt;='Periodische Einnahmen'!$F63),'Periodische Einnahmen'!$D63,0),"")</f>
        <v/>
      </c>
      <c r="U148" s="32" t="str">
        <f ca="1">IFERROR(IF(AND(MOD(MONTH(U$1)+12-MONTH('Periodische Einnahmen'!$I63),'Periodische Einnahmen'!$H63)=0,U$1&gt;='Periodische Einnahmen'!$I63,U$1&lt;='Periodische Einnahmen'!$F63),'Periodische Einnahmen'!$D63,0),"")</f>
        <v/>
      </c>
      <c r="V148" s="32" t="str">
        <f ca="1">IFERROR(IF(AND(MOD(MONTH(V$1)+12-MONTH('Periodische Einnahmen'!$I63),'Periodische Einnahmen'!$H63)=0,V$1&gt;='Periodische Einnahmen'!$I63,V$1&lt;='Periodische Einnahmen'!$F63),'Periodische Einnahmen'!$D63,0),"")</f>
        <v/>
      </c>
      <c r="W148" s="32" t="str">
        <f ca="1">IFERROR(IF(AND(MOD(MONTH(W$1)+12-MONTH('Periodische Einnahmen'!$I63),'Periodische Einnahmen'!$H63)=0,W$1&gt;='Periodische Einnahmen'!$I63,W$1&lt;='Periodische Einnahmen'!$F63),'Periodische Einnahmen'!$D63,0),"")</f>
        <v/>
      </c>
      <c r="X148" s="32" t="str">
        <f ca="1">IFERROR(IF(AND(MOD(MONTH(X$1)+12-MONTH('Periodische Einnahmen'!$I63),'Periodische Einnahmen'!$H63)=0,X$1&gt;='Periodische Einnahmen'!$I63,X$1&lt;='Periodische Einnahmen'!$F63),'Periodische Einnahmen'!$D63,0),"")</f>
        <v/>
      </c>
      <c r="Y148" s="32" t="str">
        <f ca="1">IFERROR(IF(AND(MOD(MONTH(Y$1)+12-MONTH('Periodische Einnahmen'!$I63),'Periodische Einnahmen'!$H63)=0,Y$1&gt;='Periodische Einnahmen'!$I63,Y$1&lt;='Periodische Einnahmen'!$F63),'Periodische Einnahmen'!$D63,0),"")</f>
        <v/>
      </c>
      <c r="Z148" s="27">
        <f t="shared" ca="1" si="21"/>
        <v>0</v>
      </c>
      <c r="AA148" s="28">
        <f t="shared" ca="1" si="22"/>
        <v>0</v>
      </c>
    </row>
    <row r="149" spans="1:27">
      <c r="A149" s="31" t="str">
        <f>IF('Periodische Einnahmen'!A64&lt;&gt;"",'Periodische Einnahmen'!A64&amp;" ("&amp;'Periodische Einnahmen'!C64&amp;" "&amp;TEXT('Periodische Einnahmen'!D64,"0.00")&amp;" ab "&amp;TEXT('Periodische Einnahmen'!E64,"MMM/JJJJ")&amp;")","")</f>
        <v/>
      </c>
      <c r="B149" s="32" t="str">
        <f ca="1">IFERROR(IF(AND(MOD(MONTH(B$1)+12-MONTH('Periodische Einnahmen'!$I64),'Periodische Einnahmen'!$H64)=0,B$1&gt;='Periodische Einnahmen'!$I64,B$1&lt;='Periodische Einnahmen'!$F64),'Periodische Einnahmen'!$D64,0),"")</f>
        <v/>
      </c>
      <c r="C149" s="32" t="str">
        <f ca="1">IFERROR(IF(AND(MOD(MONTH(C$1)+12-MONTH('Periodische Einnahmen'!$I64),'Periodische Einnahmen'!$H64)=0,C$1&gt;='Periodische Einnahmen'!$I64,C$1&lt;='Periodische Einnahmen'!$F64),'Periodische Einnahmen'!$D64,0),"")</f>
        <v/>
      </c>
      <c r="D149" s="32" t="str">
        <f ca="1">IFERROR(IF(AND(MOD(MONTH(D$1)+12-MONTH('Periodische Einnahmen'!$I64),'Periodische Einnahmen'!$H64)=0,D$1&gt;='Periodische Einnahmen'!$I64,D$1&lt;='Periodische Einnahmen'!$F64),'Periodische Einnahmen'!$D64,0),"")</f>
        <v/>
      </c>
      <c r="E149" s="32" t="str">
        <f ca="1">IFERROR(IF(AND(MOD(MONTH(E$1)+12-MONTH('Periodische Einnahmen'!$I64),'Periodische Einnahmen'!$H64)=0,E$1&gt;='Periodische Einnahmen'!$I64,E$1&lt;='Periodische Einnahmen'!$F64),'Periodische Einnahmen'!$D64,0),"")</f>
        <v/>
      </c>
      <c r="F149" s="32" t="str">
        <f ca="1">IFERROR(IF(AND(MOD(MONTH(F$1)+12-MONTH('Periodische Einnahmen'!$I64),'Periodische Einnahmen'!$H64)=0,F$1&gt;='Periodische Einnahmen'!$I64,F$1&lt;='Periodische Einnahmen'!$F64),'Periodische Einnahmen'!$D64,0),"")</f>
        <v/>
      </c>
      <c r="G149" s="32" t="str">
        <f ca="1">IFERROR(IF(AND(MOD(MONTH(G$1)+12-MONTH('Periodische Einnahmen'!$I64),'Periodische Einnahmen'!$H64)=0,G$1&gt;='Periodische Einnahmen'!$I64,G$1&lt;='Periodische Einnahmen'!$F64),'Periodische Einnahmen'!$D64,0),"")</f>
        <v/>
      </c>
      <c r="H149" s="32" t="str">
        <f ca="1">IFERROR(IF(AND(MOD(MONTH(H$1)+12-MONTH('Periodische Einnahmen'!$I64),'Periodische Einnahmen'!$H64)=0,H$1&gt;='Periodische Einnahmen'!$I64,H$1&lt;='Periodische Einnahmen'!$F64),'Periodische Einnahmen'!$D64,0),"")</f>
        <v/>
      </c>
      <c r="I149" s="32" t="str">
        <f ca="1">IFERROR(IF(AND(MOD(MONTH(I$1)+12-MONTH('Periodische Einnahmen'!$I64),'Periodische Einnahmen'!$H64)=0,I$1&gt;='Periodische Einnahmen'!$I64,I$1&lt;='Periodische Einnahmen'!$F64),'Periodische Einnahmen'!$D64,0),"")</f>
        <v/>
      </c>
      <c r="J149" s="32" t="str">
        <f ca="1">IFERROR(IF(AND(MOD(MONTH(J$1)+12-MONTH('Periodische Einnahmen'!$I64),'Periodische Einnahmen'!$H64)=0,J$1&gt;='Periodische Einnahmen'!$I64,J$1&lt;='Periodische Einnahmen'!$F64),'Periodische Einnahmen'!$D64,0),"")</f>
        <v/>
      </c>
      <c r="K149" s="32" t="str">
        <f ca="1">IFERROR(IF(AND(MOD(MONTH(K$1)+12-MONTH('Periodische Einnahmen'!$I64),'Periodische Einnahmen'!$H64)=0,K$1&gt;='Periodische Einnahmen'!$I64,K$1&lt;='Periodische Einnahmen'!$F64),'Periodische Einnahmen'!$D64,0),"")</f>
        <v/>
      </c>
      <c r="L149" s="32" t="str">
        <f ca="1">IFERROR(IF(AND(MOD(MONTH(L$1)+12-MONTH('Periodische Einnahmen'!$I64),'Periodische Einnahmen'!$H64)=0,L$1&gt;='Periodische Einnahmen'!$I64,L$1&lt;='Periodische Einnahmen'!$F64),'Periodische Einnahmen'!$D64,0),"")</f>
        <v/>
      </c>
      <c r="M149" s="32" t="str">
        <f ca="1">IFERROR(IF(AND(MOD(MONTH(M$1)+12-MONTH('Periodische Einnahmen'!$I64),'Periodische Einnahmen'!$H64)=0,M$1&gt;='Periodische Einnahmen'!$I64,M$1&lt;='Periodische Einnahmen'!$F64),'Periodische Einnahmen'!$D64,0),"")</f>
        <v/>
      </c>
      <c r="N149" s="32" t="str">
        <f ca="1">IFERROR(IF(AND(MOD(MONTH(N$1)+12-MONTH('Periodische Einnahmen'!$I64),'Periodische Einnahmen'!$H64)=0,N$1&gt;='Periodische Einnahmen'!$I64,N$1&lt;='Periodische Einnahmen'!$F64),'Periodische Einnahmen'!$D64,0),"")</f>
        <v/>
      </c>
      <c r="O149" s="32" t="str">
        <f ca="1">IFERROR(IF(AND(MOD(MONTH(O$1)+12-MONTH('Periodische Einnahmen'!$I64),'Periodische Einnahmen'!$H64)=0,O$1&gt;='Periodische Einnahmen'!$I64,O$1&lt;='Periodische Einnahmen'!$F64),'Periodische Einnahmen'!$D64,0),"")</f>
        <v/>
      </c>
      <c r="P149" s="32" t="str">
        <f ca="1">IFERROR(IF(AND(MOD(MONTH(P$1)+12-MONTH('Periodische Einnahmen'!$I64),'Periodische Einnahmen'!$H64)=0,P$1&gt;='Periodische Einnahmen'!$I64,P$1&lt;='Periodische Einnahmen'!$F64),'Periodische Einnahmen'!$D64,0),"")</f>
        <v/>
      </c>
      <c r="Q149" s="32" t="str">
        <f ca="1">IFERROR(IF(AND(MOD(MONTH(Q$1)+12-MONTH('Periodische Einnahmen'!$I64),'Periodische Einnahmen'!$H64)=0,Q$1&gt;='Periodische Einnahmen'!$I64,Q$1&lt;='Periodische Einnahmen'!$F64),'Periodische Einnahmen'!$D64,0),"")</f>
        <v/>
      </c>
      <c r="R149" s="32" t="str">
        <f ca="1">IFERROR(IF(AND(MOD(MONTH(R$1)+12-MONTH('Periodische Einnahmen'!$I64),'Periodische Einnahmen'!$H64)=0,R$1&gt;='Periodische Einnahmen'!$I64,R$1&lt;='Periodische Einnahmen'!$F64),'Periodische Einnahmen'!$D64,0),"")</f>
        <v/>
      </c>
      <c r="S149" s="32" t="str">
        <f ca="1">IFERROR(IF(AND(MOD(MONTH(S$1)+12-MONTH('Periodische Einnahmen'!$I64),'Periodische Einnahmen'!$H64)=0,S$1&gt;='Periodische Einnahmen'!$I64,S$1&lt;='Periodische Einnahmen'!$F64),'Periodische Einnahmen'!$D64,0),"")</f>
        <v/>
      </c>
      <c r="T149" s="32" t="str">
        <f ca="1">IFERROR(IF(AND(MOD(MONTH(T$1)+12-MONTH('Periodische Einnahmen'!$I64),'Periodische Einnahmen'!$H64)=0,T$1&gt;='Periodische Einnahmen'!$I64,T$1&lt;='Periodische Einnahmen'!$F64),'Periodische Einnahmen'!$D64,0),"")</f>
        <v/>
      </c>
      <c r="U149" s="32" t="str">
        <f ca="1">IFERROR(IF(AND(MOD(MONTH(U$1)+12-MONTH('Periodische Einnahmen'!$I64),'Periodische Einnahmen'!$H64)=0,U$1&gt;='Periodische Einnahmen'!$I64,U$1&lt;='Periodische Einnahmen'!$F64),'Periodische Einnahmen'!$D64,0),"")</f>
        <v/>
      </c>
      <c r="V149" s="32" t="str">
        <f ca="1">IFERROR(IF(AND(MOD(MONTH(V$1)+12-MONTH('Periodische Einnahmen'!$I64),'Periodische Einnahmen'!$H64)=0,V$1&gt;='Periodische Einnahmen'!$I64,V$1&lt;='Periodische Einnahmen'!$F64),'Periodische Einnahmen'!$D64,0),"")</f>
        <v/>
      </c>
      <c r="W149" s="32" t="str">
        <f ca="1">IFERROR(IF(AND(MOD(MONTH(W$1)+12-MONTH('Periodische Einnahmen'!$I64),'Periodische Einnahmen'!$H64)=0,W$1&gt;='Periodische Einnahmen'!$I64,W$1&lt;='Periodische Einnahmen'!$F64),'Periodische Einnahmen'!$D64,0),"")</f>
        <v/>
      </c>
      <c r="X149" s="32" t="str">
        <f ca="1">IFERROR(IF(AND(MOD(MONTH(X$1)+12-MONTH('Periodische Einnahmen'!$I64),'Periodische Einnahmen'!$H64)=0,X$1&gt;='Periodische Einnahmen'!$I64,X$1&lt;='Periodische Einnahmen'!$F64),'Periodische Einnahmen'!$D64,0),"")</f>
        <v/>
      </c>
      <c r="Y149" s="32" t="str">
        <f ca="1">IFERROR(IF(AND(MOD(MONTH(Y$1)+12-MONTH('Periodische Einnahmen'!$I64),'Periodische Einnahmen'!$H64)=0,Y$1&gt;='Periodische Einnahmen'!$I64,Y$1&lt;='Periodische Einnahmen'!$F64),'Periodische Einnahmen'!$D64,0),"")</f>
        <v/>
      </c>
      <c r="Z149" s="27">
        <f t="shared" ca="1" si="21"/>
        <v>0</v>
      </c>
      <c r="AA149" s="28">
        <f t="shared" ca="1" si="22"/>
        <v>0</v>
      </c>
    </row>
    <row r="150" spans="1:27">
      <c r="A150" s="31" t="str">
        <f>IF('Periodische Einnahmen'!A65&lt;&gt;"",'Periodische Einnahmen'!A65&amp;" ("&amp;'Periodische Einnahmen'!C65&amp;" "&amp;TEXT('Periodische Einnahmen'!D65,"0.00")&amp;" ab "&amp;TEXT('Periodische Einnahmen'!E65,"MMM/JJJJ")&amp;")","")</f>
        <v/>
      </c>
      <c r="B150" s="32" t="str">
        <f ca="1">IFERROR(IF(AND(MOD(MONTH(B$1)+12-MONTH('Periodische Einnahmen'!$I65),'Periodische Einnahmen'!$H65)=0,B$1&gt;='Periodische Einnahmen'!$I65,B$1&lt;='Periodische Einnahmen'!$F65),'Periodische Einnahmen'!$D65,0),"")</f>
        <v/>
      </c>
      <c r="C150" s="32" t="str">
        <f ca="1">IFERROR(IF(AND(MOD(MONTH(C$1)+12-MONTH('Periodische Einnahmen'!$I65),'Periodische Einnahmen'!$H65)=0,C$1&gt;='Periodische Einnahmen'!$I65,C$1&lt;='Periodische Einnahmen'!$F65),'Periodische Einnahmen'!$D65,0),"")</f>
        <v/>
      </c>
      <c r="D150" s="32" t="str">
        <f ca="1">IFERROR(IF(AND(MOD(MONTH(D$1)+12-MONTH('Periodische Einnahmen'!$I65),'Periodische Einnahmen'!$H65)=0,D$1&gt;='Periodische Einnahmen'!$I65,D$1&lt;='Periodische Einnahmen'!$F65),'Periodische Einnahmen'!$D65,0),"")</f>
        <v/>
      </c>
      <c r="E150" s="32" t="str">
        <f ca="1">IFERROR(IF(AND(MOD(MONTH(E$1)+12-MONTH('Periodische Einnahmen'!$I65),'Periodische Einnahmen'!$H65)=0,E$1&gt;='Periodische Einnahmen'!$I65,E$1&lt;='Periodische Einnahmen'!$F65),'Periodische Einnahmen'!$D65,0),"")</f>
        <v/>
      </c>
      <c r="F150" s="32" t="str">
        <f ca="1">IFERROR(IF(AND(MOD(MONTH(F$1)+12-MONTH('Periodische Einnahmen'!$I65),'Periodische Einnahmen'!$H65)=0,F$1&gt;='Periodische Einnahmen'!$I65,F$1&lt;='Periodische Einnahmen'!$F65),'Periodische Einnahmen'!$D65,0),"")</f>
        <v/>
      </c>
      <c r="G150" s="32" t="str">
        <f ca="1">IFERROR(IF(AND(MOD(MONTH(G$1)+12-MONTH('Periodische Einnahmen'!$I65),'Periodische Einnahmen'!$H65)=0,G$1&gt;='Periodische Einnahmen'!$I65,G$1&lt;='Periodische Einnahmen'!$F65),'Periodische Einnahmen'!$D65,0),"")</f>
        <v/>
      </c>
      <c r="H150" s="32" t="str">
        <f ca="1">IFERROR(IF(AND(MOD(MONTH(H$1)+12-MONTH('Periodische Einnahmen'!$I65),'Periodische Einnahmen'!$H65)=0,H$1&gt;='Periodische Einnahmen'!$I65,H$1&lt;='Periodische Einnahmen'!$F65),'Periodische Einnahmen'!$D65,0),"")</f>
        <v/>
      </c>
      <c r="I150" s="32" t="str">
        <f ca="1">IFERROR(IF(AND(MOD(MONTH(I$1)+12-MONTH('Periodische Einnahmen'!$I65),'Periodische Einnahmen'!$H65)=0,I$1&gt;='Periodische Einnahmen'!$I65,I$1&lt;='Periodische Einnahmen'!$F65),'Periodische Einnahmen'!$D65,0),"")</f>
        <v/>
      </c>
      <c r="J150" s="32" t="str">
        <f ca="1">IFERROR(IF(AND(MOD(MONTH(J$1)+12-MONTH('Periodische Einnahmen'!$I65),'Periodische Einnahmen'!$H65)=0,J$1&gt;='Periodische Einnahmen'!$I65,J$1&lt;='Periodische Einnahmen'!$F65),'Periodische Einnahmen'!$D65,0),"")</f>
        <v/>
      </c>
      <c r="K150" s="32" t="str">
        <f ca="1">IFERROR(IF(AND(MOD(MONTH(K$1)+12-MONTH('Periodische Einnahmen'!$I65),'Periodische Einnahmen'!$H65)=0,K$1&gt;='Periodische Einnahmen'!$I65,K$1&lt;='Periodische Einnahmen'!$F65),'Periodische Einnahmen'!$D65,0),"")</f>
        <v/>
      </c>
      <c r="L150" s="32" t="str">
        <f ca="1">IFERROR(IF(AND(MOD(MONTH(L$1)+12-MONTH('Periodische Einnahmen'!$I65),'Periodische Einnahmen'!$H65)=0,L$1&gt;='Periodische Einnahmen'!$I65,L$1&lt;='Periodische Einnahmen'!$F65),'Periodische Einnahmen'!$D65,0),"")</f>
        <v/>
      </c>
      <c r="M150" s="32" t="str">
        <f ca="1">IFERROR(IF(AND(MOD(MONTH(M$1)+12-MONTH('Periodische Einnahmen'!$I65),'Periodische Einnahmen'!$H65)=0,M$1&gt;='Periodische Einnahmen'!$I65,M$1&lt;='Periodische Einnahmen'!$F65),'Periodische Einnahmen'!$D65,0),"")</f>
        <v/>
      </c>
      <c r="N150" s="32" t="str">
        <f ca="1">IFERROR(IF(AND(MOD(MONTH(N$1)+12-MONTH('Periodische Einnahmen'!$I65),'Periodische Einnahmen'!$H65)=0,N$1&gt;='Periodische Einnahmen'!$I65,N$1&lt;='Periodische Einnahmen'!$F65),'Periodische Einnahmen'!$D65,0),"")</f>
        <v/>
      </c>
      <c r="O150" s="32" t="str">
        <f ca="1">IFERROR(IF(AND(MOD(MONTH(O$1)+12-MONTH('Periodische Einnahmen'!$I65),'Periodische Einnahmen'!$H65)=0,O$1&gt;='Periodische Einnahmen'!$I65,O$1&lt;='Periodische Einnahmen'!$F65),'Periodische Einnahmen'!$D65,0),"")</f>
        <v/>
      </c>
      <c r="P150" s="32" t="str">
        <f ca="1">IFERROR(IF(AND(MOD(MONTH(P$1)+12-MONTH('Periodische Einnahmen'!$I65),'Periodische Einnahmen'!$H65)=0,P$1&gt;='Periodische Einnahmen'!$I65,P$1&lt;='Periodische Einnahmen'!$F65),'Periodische Einnahmen'!$D65,0),"")</f>
        <v/>
      </c>
      <c r="Q150" s="32" t="str">
        <f ca="1">IFERROR(IF(AND(MOD(MONTH(Q$1)+12-MONTH('Periodische Einnahmen'!$I65),'Periodische Einnahmen'!$H65)=0,Q$1&gt;='Periodische Einnahmen'!$I65,Q$1&lt;='Periodische Einnahmen'!$F65),'Periodische Einnahmen'!$D65,0),"")</f>
        <v/>
      </c>
      <c r="R150" s="32" t="str">
        <f ca="1">IFERROR(IF(AND(MOD(MONTH(R$1)+12-MONTH('Periodische Einnahmen'!$I65),'Periodische Einnahmen'!$H65)=0,R$1&gt;='Periodische Einnahmen'!$I65,R$1&lt;='Periodische Einnahmen'!$F65),'Periodische Einnahmen'!$D65,0),"")</f>
        <v/>
      </c>
      <c r="S150" s="32" t="str">
        <f ca="1">IFERROR(IF(AND(MOD(MONTH(S$1)+12-MONTH('Periodische Einnahmen'!$I65),'Periodische Einnahmen'!$H65)=0,S$1&gt;='Periodische Einnahmen'!$I65,S$1&lt;='Periodische Einnahmen'!$F65),'Periodische Einnahmen'!$D65,0),"")</f>
        <v/>
      </c>
      <c r="T150" s="32" t="str">
        <f ca="1">IFERROR(IF(AND(MOD(MONTH(T$1)+12-MONTH('Periodische Einnahmen'!$I65),'Periodische Einnahmen'!$H65)=0,T$1&gt;='Periodische Einnahmen'!$I65,T$1&lt;='Periodische Einnahmen'!$F65),'Periodische Einnahmen'!$D65,0),"")</f>
        <v/>
      </c>
      <c r="U150" s="32" t="str">
        <f ca="1">IFERROR(IF(AND(MOD(MONTH(U$1)+12-MONTH('Periodische Einnahmen'!$I65),'Periodische Einnahmen'!$H65)=0,U$1&gt;='Periodische Einnahmen'!$I65,U$1&lt;='Periodische Einnahmen'!$F65),'Periodische Einnahmen'!$D65,0),"")</f>
        <v/>
      </c>
      <c r="V150" s="32" t="str">
        <f ca="1">IFERROR(IF(AND(MOD(MONTH(V$1)+12-MONTH('Periodische Einnahmen'!$I65),'Periodische Einnahmen'!$H65)=0,V$1&gt;='Periodische Einnahmen'!$I65,V$1&lt;='Periodische Einnahmen'!$F65),'Periodische Einnahmen'!$D65,0),"")</f>
        <v/>
      </c>
      <c r="W150" s="32" t="str">
        <f ca="1">IFERROR(IF(AND(MOD(MONTH(W$1)+12-MONTH('Periodische Einnahmen'!$I65),'Periodische Einnahmen'!$H65)=0,W$1&gt;='Periodische Einnahmen'!$I65,W$1&lt;='Periodische Einnahmen'!$F65),'Periodische Einnahmen'!$D65,0),"")</f>
        <v/>
      </c>
      <c r="X150" s="32" t="str">
        <f ca="1">IFERROR(IF(AND(MOD(MONTH(X$1)+12-MONTH('Periodische Einnahmen'!$I65),'Periodische Einnahmen'!$H65)=0,X$1&gt;='Periodische Einnahmen'!$I65,X$1&lt;='Periodische Einnahmen'!$F65),'Periodische Einnahmen'!$D65,0),"")</f>
        <v/>
      </c>
      <c r="Y150" s="32" t="str">
        <f ca="1">IFERROR(IF(AND(MOD(MONTH(Y$1)+12-MONTH('Periodische Einnahmen'!$I65),'Periodische Einnahmen'!$H65)=0,Y$1&gt;='Periodische Einnahmen'!$I65,Y$1&lt;='Periodische Einnahmen'!$F65),'Periodische Einnahmen'!$D65,0),"")</f>
        <v/>
      </c>
      <c r="Z150" s="27">
        <f t="shared" ca="1" si="21"/>
        <v>0</v>
      </c>
      <c r="AA150" s="28">
        <f t="shared" ca="1" si="22"/>
        <v>0</v>
      </c>
    </row>
    <row r="151" spans="1:27">
      <c r="A151" s="31" t="str">
        <f>IF('Periodische Einnahmen'!A66&lt;&gt;"",'Periodische Einnahmen'!A66&amp;" ("&amp;'Periodische Einnahmen'!C66&amp;" "&amp;TEXT('Periodische Einnahmen'!D66,"0.00")&amp;" ab "&amp;TEXT('Periodische Einnahmen'!E66,"MMM/JJJJ")&amp;")","")</f>
        <v/>
      </c>
      <c r="B151" s="32" t="str">
        <f ca="1">IFERROR(IF(AND(MOD(MONTH(B$1)+12-MONTH('Periodische Einnahmen'!$I66),'Periodische Einnahmen'!$H66)=0,B$1&gt;='Periodische Einnahmen'!$I66,B$1&lt;='Periodische Einnahmen'!$F66),'Periodische Einnahmen'!$D66,0),"")</f>
        <v/>
      </c>
      <c r="C151" s="32" t="str">
        <f ca="1">IFERROR(IF(AND(MOD(MONTH(C$1)+12-MONTH('Periodische Einnahmen'!$I66),'Periodische Einnahmen'!$H66)=0,C$1&gt;='Periodische Einnahmen'!$I66,C$1&lt;='Periodische Einnahmen'!$F66),'Periodische Einnahmen'!$D66,0),"")</f>
        <v/>
      </c>
      <c r="D151" s="32" t="str">
        <f ca="1">IFERROR(IF(AND(MOD(MONTH(D$1)+12-MONTH('Periodische Einnahmen'!$I66),'Periodische Einnahmen'!$H66)=0,D$1&gt;='Periodische Einnahmen'!$I66,D$1&lt;='Periodische Einnahmen'!$F66),'Periodische Einnahmen'!$D66,0),"")</f>
        <v/>
      </c>
      <c r="E151" s="32" t="str">
        <f ca="1">IFERROR(IF(AND(MOD(MONTH(E$1)+12-MONTH('Periodische Einnahmen'!$I66),'Periodische Einnahmen'!$H66)=0,E$1&gt;='Periodische Einnahmen'!$I66,E$1&lt;='Periodische Einnahmen'!$F66),'Periodische Einnahmen'!$D66,0),"")</f>
        <v/>
      </c>
      <c r="F151" s="32" t="str">
        <f ca="1">IFERROR(IF(AND(MOD(MONTH(F$1)+12-MONTH('Periodische Einnahmen'!$I66),'Periodische Einnahmen'!$H66)=0,F$1&gt;='Periodische Einnahmen'!$I66,F$1&lt;='Periodische Einnahmen'!$F66),'Periodische Einnahmen'!$D66,0),"")</f>
        <v/>
      </c>
      <c r="G151" s="32" t="str">
        <f ca="1">IFERROR(IF(AND(MOD(MONTH(G$1)+12-MONTH('Periodische Einnahmen'!$I66),'Periodische Einnahmen'!$H66)=0,G$1&gt;='Periodische Einnahmen'!$I66,G$1&lt;='Periodische Einnahmen'!$F66),'Periodische Einnahmen'!$D66,0),"")</f>
        <v/>
      </c>
      <c r="H151" s="32" t="str">
        <f ca="1">IFERROR(IF(AND(MOD(MONTH(H$1)+12-MONTH('Periodische Einnahmen'!$I66),'Periodische Einnahmen'!$H66)=0,H$1&gt;='Periodische Einnahmen'!$I66,H$1&lt;='Periodische Einnahmen'!$F66),'Periodische Einnahmen'!$D66,0),"")</f>
        <v/>
      </c>
      <c r="I151" s="32" t="str">
        <f ca="1">IFERROR(IF(AND(MOD(MONTH(I$1)+12-MONTH('Periodische Einnahmen'!$I66),'Periodische Einnahmen'!$H66)=0,I$1&gt;='Periodische Einnahmen'!$I66,I$1&lt;='Periodische Einnahmen'!$F66),'Periodische Einnahmen'!$D66,0),"")</f>
        <v/>
      </c>
      <c r="J151" s="32" t="str">
        <f ca="1">IFERROR(IF(AND(MOD(MONTH(J$1)+12-MONTH('Periodische Einnahmen'!$I66),'Periodische Einnahmen'!$H66)=0,J$1&gt;='Periodische Einnahmen'!$I66,J$1&lt;='Periodische Einnahmen'!$F66),'Periodische Einnahmen'!$D66,0),"")</f>
        <v/>
      </c>
      <c r="K151" s="32" t="str">
        <f ca="1">IFERROR(IF(AND(MOD(MONTH(K$1)+12-MONTH('Periodische Einnahmen'!$I66),'Periodische Einnahmen'!$H66)=0,K$1&gt;='Periodische Einnahmen'!$I66,K$1&lt;='Periodische Einnahmen'!$F66),'Periodische Einnahmen'!$D66,0),"")</f>
        <v/>
      </c>
      <c r="L151" s="32" t="str">
        <f ca="1">IFERROR(IF(AND(MOD(MONTH(L$1)+12-MONTH('Periodische Einnahmen'!$I66),'Periodische Einnahmen'!$H66)=0,L$1&gt;='Periodische Einnahmen'!$I66,L$1&lt;='Periodische Einnahmen'!$F66),'Periodische Einnahmen'!$D66,0),"")</f>
        <v/>
      </c>
      <c r="M151" s="32" t="str">
        <f ca="1">IFERROR(IF(AND(MOD(MONTH(M$1)+12-MONTH('Periodische Einnahmen'!$I66),'Periodische Einnahmen'!$H66)=0,M$1&gt;='Periodische Einnahmen'!$I66,M$1&lt;='Periodische Einnahmen'!$F66),'Periodische Einnahmen'!$D66,0),"")</f>
        <v/>
      </c>
      <c r="N151" s="32" t="str">
        <f ca="1">IFERROR(IF(AND(MOD(MONTH(N$1)+12-MONTH('Periodische Einnahmen'!$I66),'Periodische Einnahmen'!$H66)=0,N$1&gt;='Periodische Einnahmen'!$I66,N$1&lt;='Periodische Einnahmen'!$F66),'Periodische Einnahmen'!$D66,0),"")</f>
        <v/>
      </c>
      <c r="O151" s="32" t="str">
        <f ca="1">IFERROR(IF(AND(MOD(MONTH(O$1)+12-MONTH('Periodische Einnahmen'!$I66),'Periodische Einnahmen'!$H66)=0,O$1&gt;='Periodische Einnahmen'!$I66,O$1&lt;='Periodische Einnahmen'!$F66),'Periodische Einnahmen'!$D66,0),"")</f>
        <v/>
      </c>
      <c r="P151" s="32" t="str">
        <f ca="1">IFERROR(IF(AND(MOD(MONTH(P$1)+12-MONTH('Periodische Einnahmen'!$I66),'Periodische Einnahmen'!$H66)=0,P$1&gt;='Periodische Einnahmen'!$I66,P$1&lt;='Periodische Einnahmen'!$F66),'Periodische Einnahmen'!$D66,0),"")</f>
        <v/>
      </c>
      <c r="Q151" s="32" t="str">
        <f ca="1">IFERROR(IF(AND(MOD(MONTH(Q$1)+12-MONTH('Periodische Einnahmen'!$I66),'Periodische Einnahmen'!$H66)=0,Q$1&gt;='Periodische Einnahmen'!$I66,Q$1&lt;='Periodische Einnahmen'!$F66),'Periodische Einnahmen'!$D66,0),"")</f>
        <v/>
      </c>
      <c r="R151" s="32" t="str">
        <f ca="1">IFERROR(IF(AND(MOD(MONTH(R$1)+12-MONTH('Periodische Einnahmen'!$I66),'Periodische Einnahmen'!$H66)=0,R$1&gt;='Periodische Einnahmen'!$I66,R$1&lt;='Periodische Einnahmen'!$F66),'Periodische Einnahmen'!$D66,0),"")</f>
        <v/>
      </c>
      <c r="S151" s="32" t="str">
        <f ca="1">IFERROR(IF(AND(MOD(MONTH(S$1)+12-MONTH('Periodische Einnahmen'!$I66),'Periodische Einnahmen'!$H66)=0,S$1&gt;='Periodische Einnahmen'!$I66,S$1&lt;='Periodische Einnahmen'!$F66),'Periodische Einnahmen'!$D66,0),"")</f>
        <v/>
      </c>
      <c r="T151" s="32" t="str">
        <f ca="1">IFERROR(IF(AND(MOD(MONTH(T$1)+12-MONTH('Periodische Einnahmen'!$I66),'Periodische Einnahmen'!$H66)=0,T$1&gt;='Periodische Einnahmen'!$I66,T$1&lt;='Periodische Einnahmen'!$F66),'Periodische Einnahmen'!$D66,0),"")</f>
        <v/>
      </c>
      <c r="U151" s="32" t="str">
        <f ca="1">IFERROR(IF(AND(MOD(MONTH(U$1)+12-MONTH('Periodische Einnahmen'!$I66),'Periodische Einnahmen'!$H66)=0,U$1&gt;='Periodische Einnahmen'!$I66,U$1&lt;='Periodische Einnahmen'!$F66),'Periodische Einnahmen'!$D66,0),"")</f>
        <v/>
      </c>
      <c r="V151" s="32" t="str">
        <f ca="1">IFERROR(IF(AND(MOD(MONTH(V$1)+12-MONTH('Periodische Einnahmen'!$I66),'Periodische Einnahmen'!$H66)=0,V$1&gt;='Periodische Einnahmen'!$I66,V$1&lt;='Periodische Einnahmen'!$F66),'Periodische Einnahmen'!$D66,0),"")</f>
        <v/>
      </c>
      <c r="W151" s="32" t="str">
        <f ca="1">IFERROR(IF(AND(MOD(MONTH(W$1)+12-MONTH('Periodische Einnahmen'!$I66),'Periodische Einnahmen'!$H66)=0,W$1&gt;='Periodische Einnahmen'!$I66,W$1&lt;='Periodische Einnahmen'!$F66),'Periodische Einnahmen'!$D66,0),"")</f>
        <v/>
      </c>
      <c r="X151" s="32" t="str">
        <f ca="1">IFERROR(IF(AND(MOD(MONTH(X$1)+12-MONTH('Periodische Einnahmen'!$I66),'Periodische Einnahmen'!$H66)=0,X$1&gt;='Periodische Einnahmen'!$I66,X$1&lt;='Periodische Einnahmen'!$F66),'Periodische Einnahmen'!$D66,0),"")</f>
        <v/>
      </c>
      <c r="Y151" s="32" t="str">
        <f ca="1">IFERROR(IF(AND(MOD(MONTH(Y$1)+12-MONTH('Periodische Einnahmen'!$I66),'Periodische Einnahmen'!$H66)=0,Y$1&gt;='Periodische Einnahmen'!$I66,Y$1&lt;='Periodische Einnahmen'!$F66),'Periodische Einnahmen'!$D66,0),"")</f>
        <v/>
      </c>
      <c r="Z151" s="27">
        <f t="shared" ca="1" si="21"/>
        <v>0</v>
      </c>
      <c r="AA151" s="28">
        <f t="shared" ca="1" si="22"/>
        <v>0</v>
      </c>
    </row>
    <row r="152" spans="1:27">
      <c r="A152" s="31" t="str">
        <f>IF('Periodische Einnahmen'!A67&lt;&gt;"",'Periodische Einnahmen'!A67&amp;" ("&amp;'Periodische Einnahmen'!C67&amp;" "&amp;TEXT('Periodische Einnahmen'!D67,"0.00")&amp;" ab "&amp;TEXT('Periodische Einnahmen'!E67,"MMM/JJJJ")&amp;")","")</f>
        <v/>
      </c>
      <c r="B152" s="32" t="str">
        <f ca="1">IFERROR(IF(AND(MOD(MONTH(B$1)+12-MONTH('Periodische Einnahmen'!$I67),'Periodische Einnahmen'!$H67)=0,B$1&gt;='Periodische Einnahmen'!$I67,B$1&lt;='Periodische Einnahmen'!$F67),'Periodische Einnahmen'!$D67,0),"")</f>
        <v/>
      </c>
      <c r="C152" s="32" t="str">
        <f ca="1">IFERROR(IF(AND(MOD(MONTH(C$1)+12-MONTH('Periodische Einnahmen'!$I67),'Periodische Einnahmen'!$H67)=0,C$1&gt;='Periodische Einnahmen'!$I67,C$1&lt;='Periodische Einnahmen'!$F67),'Periodische Einnahmen'!$D67,0),"")</f>
        <v/>
      </c>
      <c r="D152" s="32" t="str">
        <f ca="1">IFERROR(IF(AND(MOD(MONTH(D$1)+12-MONTH('Periodische Einnahmen'!$I67),'Periodische Einnahmen'!$H67)=0,D$1&gt;='Periodische Einnahmen'!$I67,D$1&lt;='Periodische Einnahmen'!$F67),'Periodische Einnahmen'!$D67,0),"")</f>
        <v/>
      </c>
      <c r="E152" s="32" t="str">
        <f ca="1">IFERROR(IF(AND(MOD(MONTH(E$1)+12-MONTH('Periodische Einnahmen'!$I67),'Periodische Einnahmen'!$H67)=0,E$1&gt;='Periodische Einnahmen'!$I67,E$1&lt;='Periodische Einnahmen'!$F67),'Periodische Einnahmen'!$D67,0),"")</f>
        <v/>
      </c>
      <c r="F152" s="32" t="str">
        <f ca="1">IFERROR(IF(AND(MOD(MONTH(F$1)+12-MONTH('Periodische Einnahmen'!$I67),'Periodische Einnahmen'!$H67)=0,F$1&gt;='Periodische Einnahmen'!$I67,F$1&lt;='Periodische Einnahmen'!$F67),'Periodische Einnahmen'!$D67,0),"")</f>
        <v/>
      </c>
      <c r="G152" s="32" t="str">
        <f ca="1">IFERROR(IF(AND(MOD(MONTH(G$1)+12-MONTH('Periodische Einnahmen'!$I67),'Periodische Einnahmen'!$H67)=0,G$1&gt;='Periodische Einnahmen'!$I67,G$1&lt;='Periodische Einnahmen'!$F67),'Periodische Einnahmen'!$D67,0),"")</f>
        <v/>
      </c>
      <c r="H152" s="32" t="str">
        <f ca="1">IFERROR(IF(AND(MOD(MONTH(H$1)+12-MONTH('Periodische Einnahmen'!$I67),'Periodische Einnahmen'!$H67)=0,H$1&gt;='Periodische Einnahmen'!$I67,H$1&lt;='Periodische Einnahmen'!$F67),'Periodische Einnahmen'!$D67,0),"")</f>
        <v/>
      </c>
      <c r="I152" s="32" t="str">
        <f ca="1">IFERROR(IF(AND(MOD(MONTH(I$1)+12-MONTH('Periodische Einnahmen'!$I67),'Periodische Einnahmen'!$H67)=0,I$1&gt;='Periodische Einnahmen'!$I67,I$1&lt;='Periodische Einnahmen'!$F67),'Periodische Einnahmen'!$D67,0),"")</f>
        <v/>
      </c>
      <c r="J152" s="32" t="str">
        <f ca="1">IFERROR(IF(AND(MOD(MONTH(J$1)+12-MONTH('Periodische Einnahmen'!$I67),'Periodische Einnahmen'!$H67)=0,J$1&gt;='Periodische Einnahmen'!$I67,J$1&lt;='Periodische Einnahmen'!$F67),'Periodische Einnahmen'!$D67,0),"")</f>
        <v/>
      </c>
      <c r="K152" s="32" t="str">
        <f ca="1">IFERROR(IF(AND(MOD(MONTH(K$1)+12-MONTH('Periodische Einnahmen'!$I67),'Periodische Einnahmen'!$H67)=0,K$1&gt;='Periodische Einnahmen'!$I67,K$1&lt;='Periodische Einnahmen'!$F67),'Periodische Einnahmen'!$D67,0),"")</f>
        <v/>
      </c>
      <c r="L152" s="32" t="str">
        <f ca="1">IFERROR(IF(AND(MOD(MONTH(L$1)+12-MONTH('Periodische Einnahmen'!$I67),'Periodische Einnahmen'!$H67)=0,L$1&gt;='Periodische Einnahmen'!$I67,L$1&lt;='Periodische Einnahmen'!$F67),'Periodische Einnahmen'!$D67,0),"")</f>
        <v/>
      </c>
      <c r="M152" s="32" t="str">
        <f ca="1">IFERROR(IF(AND(MOD(MONTH(M$1)+12-MONTH('Periodische Einnahmen'!$I67),'Periodische Einnahmen'!$H67)=0,M$1&gt;='Periodische Einnahmen'!$I67,M$1&lt;='Periodische Einnahmen'!$F67),'Periodische Einnahmen'!$D67,0),"")</f>
        <v/>
      </c>
      <c r="N152" s="32" t="str">
        <f ca="1">IFERROR(IF(AND(MOD(MONTH(N$1)+12-MONTH('Periodische Einnahmen'!$I67),'Periodische Einnahmen'!$H67)=0,N$1&gt;='Periodische Einnahmen'!$I67,N$1&lt;='Periodische Einnahmen'!$F67),'Periodische Einnahmen'!$D67,0),"")</f>
        <v/>
      </c>
      <c r="O152" s="32" t="str">
        <f ca="1">IFERROR(IF(AND(MOD(MONTH(O$1)+12-MONTH('Periodische Einnahmen'!$I67),'Periodische Einnahmen'!$H67)=0,O$1&gt;='Periodische Einnahmen'!$I67,O$1&lt;='Periodische Einnahmen'!$F67),'Periodische Einnahmen'!$D67,0),"")</f>
        <v/>
      </c>
      <c r="P152" s="32" t="str">
        <f ca="1">IFERROR(IF(AND(MOD(MONTH(P$1)+12-MONTH('Periodische Einnahmen'!$I67),'Periodische Einnahmen'!$H67)=0,P$1&gt;='Periodische Einnahmen'!$I67,P$1&lt;='Periodische Einnahmen'!$F67),'Periodische Einnahmen'!$D67,0),"")</f>
        <v/>
      </c>
      <c r="Q152" s="32" t="str">
        <f ca="1">IFERROR(IF(AND(MOD(MONTH(Q$1)+12-MONTH('Periodische Einnahmen'!$I67),'Periodische Einnahmen'!$H67)=0,Q$1&gt;='Periodische Einnahmen'!$I67,Q$1&lt;='Periodische Einnahmen'!$F67),'Periodische Einnahmen'!$D67,0),"")</f>
        <v/>
      </c>
      <c r="R152" s="32" t="str">
        <f ca="1">IFERROR(IF(AND(MOD(MONTH(R$1)+12-MONTH('Periodische Einnahmen'!$I67),'Periodische Einnahmen'!$H67)=0,R$1&gt;='Periodische Einnahmen'!$I67,R$1&lt;='Periodische Einnahmen'!$F67),'Periodische Einnahmen'!$D67,0),"")</f>
        <v/>
      </c>
      <c r="S152" s="32" t="str">
        <f ca="1">IFERROR(IF(AND(MOD(MONTH(S$1)+12-MONTH('Periodische Einnahmen'!$I67),'Periodische Einnahmen'!$H67)=0,S$1&gt;='Periodische Einnahmen'!$I67,S$1&lt;='Periodische Einnahmen'!$F67),'Periodische Einnahmen'!$D67,0),"")</f>
        <v/>
      </c>
      <c r="T152" s="32" t="str">
        <f ca="1">IFERROR(IF(AND(MOD(MONTH(T$1)+12-MONTH('Periodische Einnahmen'!$I67),'Periodische Einnahmen'!$H67)=0,T$1&gt;='Periodische Einnahmen'!$I67,T$1&lt;='Periodische Einnahmen'!$F67),'Periodische Einnahmen'!$D67,0),"")</f>
        <v/>
      </c>
      <c r="U152" s="32" t="str">
        <f ca="1">IFERROR(IF(AND(MOD(MONTH(U$1)+12-MONTH('Periodische Einnahmen'!$I67),'Periodische Einnahmen'!$H67)=0,U$1&gt;='Periodische Einnahmen'!$I67,U$1&lt;='Periodische Einnahmen'!$F67),'Periodische Einnahmen'!$D67,0),"")</f>
        <v/>
      </c>
      <c r="V152" s="32" t="str">
        <f ca="1">IFERROR(IF(AND(MOD(MONTH(V$1)+12-MONTH('Periodische Einnahmen'!$I67),'Periodische Einnahmen'!$H67)=0,V$1&gt;='Periodische Einnahmen'!$I67,V$1&lt;='Periodische Einnahmen'!$F67),'Periodische Einnahmen'!$D67,0),"")</f>
        <v/>
      </c>
      <c r="W152" s="32" t="str">
        <f ca="1">IFERROR(IF(AND(MOD(MONTH(W$1)+12-MONTH('Periodische Einnahmen'!$I67),'Periodische Einnahmen'!$H67)=0,W$1&gt;='Periodische Einnahmen'!$I67,W$1&lt;='Periodische Einnahmen'!$F67),'Periodische Einnahmen'!$D67,0),"")</f>
        <v/>
      </c>
      <c r="X152" s="32" t="str">
        <f ca="1">IFERROR(IF(AND(MOD(MONTH(X$1)+12-MONTH('Periodische Einnahmen'!$I67),'Periodische Einnahmen'!$H67)=0,X$1&gt;='Periodische Einnahmen'!$I67,X$1&lt;='Periodische Einnahmen'!$F67),'Periodische Einnahmen'!$D67,0),"")</f>
        <v/>
      </c>
      <c r="Y152" s="32" t="str">
        <f ca="1">IFERROR(IF(AND(MOD(MONTH(Y$1)+12-MONTH('Periodische Einnahmen'!$I67),'Periodische Einnahmen'!$H67)=0,Y$1&gt;='Periodische Einnahmen'!$I67,Y$1&lt;='Periodische Einnahmen'!$F67),'Periodische Einnahmen'!$D67,0),"")</f>
        <v/>
      </c>
      <c r="Z152" s="27">
        <f t="shared" ref="Z152:Z154" ca="1" si="23">SUM(B152:Y152)</f>
        <v>0</v>
      </c>
      <c r="AA152" s="28">
        <f t="shared" ref="AA152:AA154" ca="1" si="24">Z152/COUNT(B$1:Y$1)</f>
        <v>0</v>
      </c>
    </row>
    <row r="153" spans="1:27">
      <c r="A153" s="31" t="str">
        <f>IF('Periodische Einnahmen'!A68&lt;&gt;"",'Periodische Einnahmen'!A68&amp;" ("&amp;'Periodische Einnahmen'!C68&amp;" "&amp;TEXT('Periodische Einnahmen'!D68,"0.00")&amp;" ab "&amp;TEXT('Periodische Einnahmen'!E68,"MMM/JJJJ")&amp;")","")</f>
        <v/>
      </c>
      <c r="B153" s="32" t="str">
        <f ca="1">IFERROR(IF(AND(MOD(MONTH(B$1)+12-MONTH('Periodische Einnahmen'!$I68),'Periodische Einnahmen'!$H68)=0,B$1&gt;='Periodische Einnahmen'!$I68,B$1&lt;='Periodische Einnahmen'!$F68),'Periodische Einnahmen'!$D68,0),"")</f>
        <v/>
      </c>
      <c r="C153" s="32" t="str">
        <f ca="1">IFERROR(IF(AND(MOD(MONTH(C$1)+12-MONTH('Periodische Einnahmen'!$I68),'Periodische Einnahmen'!$H68)=0,C$1&gt;='Periodische Einnahmen'!$I68,C$1&lt;='Periodische Einnahmen'!$F68),'Periodische Einnahmen'!$D68,0),"")</f>
        <v/>
      </c>
      <c r="D153" s="32" t="str">
        <f ca="1">IFERROR(IF(AND(MOD(MONTH(D$1)+12-MONTH('Periodische Einnahmen'!$I68),'Periodische Einnahmen'!$H68)=0,D$1&gt;='Periodische Einnahmen'!$I68,D$1&lt;='Periodische Einnahmen'!$F68),'Periodische Einnahmen'!$D68,0),"")</f>
        <v/>
      </c>
      <c r="E153" s="32" t="str">
        <f ca="1">IFERROR(IF(AND(MOD(MONTH(E$1)+12-MONTH('Periodische Einnahmen'!$I68),'Periodische Einnahmen'!$H68)=0,E$1&gt;='Periodische Einnahmen'!$I68,E$1&lt;='Periodische Einnahmen'!$F68),'Periodische Einnahmen'!$D68,0),"")</f>
        <v/>
      </c>
      <c r="F153" s="32" t="str">
        <f ca="1">IFERROR(IF(AND(MOD(MONTH(F$1)+12-MONTH('Periodische Einnahmen'!$I68),'Periodische Einnahmen'!$H68)=0,F$1&gt;='Periodische Einnahmen'!$I68,F$1&lt;='Periodische Einnahmen'!$F68),'Periodische Einnahmen'!$D68,0),"")</f>
        <v/>
      </c>
      <c r="G153" s="32" t="str">
        <f ca="1">IFERROR(IF(AND(MOD(MONTH(G$1)+12-MONTH('Periodische Einnahmen'!$I68),'Periodische Einnahmen'!$H68)=0,G$1&gt;='Periodische Einnahmen'!$I68,G$1&lt;='Periodische Einnahmen'!$F68),'Periodische Einnahmen'!$D68,0),"")</f>
        <v/>
      </c>
      <c r="H153" s="32" t="str">
        <f ca="1">IFERROR(IF(AND(MOD(MONTH(H$1)+12-MONTH('Periodische Einnahmen'!$I68),'Periodische Einnahmen'!$H68)=0,H$1&gt;='Periodische Einnahmen'!$I68,H$1&lt;='Periodische Einnahmen'!$F68),'Periodische Einnahmen'!$D68,0),"")</f>
        <v/>
      </c>
      <c r="I153" s="32" t="str">
        <f ca="1">IFERROR(IF(AND(MOD(MONTH(I$1)+12-MONTH('Periodische Einnahmen'!$I68),'Periodische Einnahmen'!$H68)=0,I$1&gt;='Periodische Einnahmen'!$I68,I$1&lt;='Periodische Einnahmen'!$F68),'Periodische Einnahmen'!$D68,0),"")</f>
        <v/>
      </c>
      <c r="J153" s="32" t="str">
        <f ca="1">IFERROR(IF(AND(MOD(MONTH(J$1)+12-MONTH('Periodische Einnahmen'!$I68),'Periodische Einnahmen'!$H68)=0,J$1&gt;='Periodische Einnahmen'!$I68,J$1&lt;='Periodische Einnahmen'!$F68),'Periodische Einnahmen'!$D68,0),"")</f>
        <v/>
      </c>
      <c r="K153" s="32" t="str">
        <f ca="1">IFERROR(IF(AND(MOD(MONTH(K$1)+12-MONTH('Periodische Einnahmen'!$I68),'Periodische Einnahmen'!$H68)=0,K$1&gt;='Periodische Einnahmen'!$I68,K$1&lt;='Periodische Einnahmen'!$F68),'Periodische Einnahmen'!$D68,0),"")</f>
        <v/>
      </c>
      <c r="L153" s="32" t="str">
        <f ca="1">IFERROR(IF(AND(MOD(MONTH(L$1)+12-MONTH('Periodische Einnahmen'!$I68),'Periodische Einnahmen'!$H68)=0,L$1&gt;='Periodische Einnahmen'!$I68,L$1&lt;='Periodische Einnahmen'!$F68),'Periodische Einnahmen'!$D68,0),"")</f>
        <v/>
      </c>
      <c r="M153" s="32" t="str">
        <f ca="1">IFERROR(IF(AND(MOD(MONTH(M$1)+12-MONTH('Periodische Einnahmen'!$I68),'Periodische Einnahmen'!$H68)=0,M$1&gt;='Periodische Einnahmen'!$I68,M$1&lt;='Periodische Einnahmen'!$F68),'Periodische Einnahmen'!$D68,0),"")</f>
        <v/>
      </c>
      <c r="N153" s="32" t="str">
        <f ca="1">IFERROR(IF(AND(MOD(MONTH(N$1)+12-MONTH('Periodische Einnahmen'!$I68),'Periodische Einnahmen'!$H68)=0,N$1&gt;='Periodische Einnahmen'!$I68,N$1&lt;='Periodische Einnahmen'!$F68),'Periodische Einnahmen'!$D68,0),"")</f>
        <v/>
      </c>
      <c r="O153" s="32" t="str">
        <f ca="1">IFERROR(IF(AND(MOD(MONTH(O$1)+12-MONTH('Periodische Einnahmen'!$I68),'Periodische Einnahmen'!$H68)=0,O$1&gt;='Periodische Einnahmen'!$I68,O$1&lt;='Periodische Einnahmen'!$F68),'Periodische Einnahmen'!$D68,0),"")</f>
        <v/>
      </c>
      <c r="P153" s="32" t="str">
        <f ca="1">IFERROR(IF(AND(MOD(MONTH(P$1)+12-MONTH('Periodische Einnahmen'!$I68),'Periodische Einnahmen'!$H68)=0,P$1&gt;='Periodische Einnahmen'!$I68,P$1&lt;='Periodische Einnahmen'!$F68),'Periodische Einnahmen'!$D68,0),"")</f>
        <v/>
      </c>
      <c r="Q153" s="32" t="str">
        <f ca="1">IFERROR(IF(AND(MOD(MONTH(Q$1)+12-MONTH('Periodische Einnahmen'!$I68),'Periodische Einnahmen'!$H68)=0,Q$1&gt;='Periodische Einnahmen'!$I68,Q$1&lt;='Periodische Einnahmen'!$F68),'Periodische Einnahmen'!$D68,0),"")</f>
        <v/>
      </c>
      <c r="R153" s="32" t="str">
        <f ca="1">IFERROR(IF(AND(MOD(MONTH(R$1)+12-MONTH('Periodische Einnahmen'!$I68),'Periodische Einnahmen'!$H68)=0,R$1&gt;='Periodische Einnahmen'!$I68,R$1&lt;='Periodische Einnahmen'!$F68),'Periodische Einnahmen'!$D68,0),"")</f>
        <v/>
      </c>
      <c r="S153" s="32" t="str">
        <f ca="1">IFERROR(IF(AND(MOD(MONTH(S$1)+12-MONTH('Periodische Einnahmen'!$I68),'Periodische Einnahmen'!$H68)=0,S$1&gt;='Periodische Einnahmen'!$I68,S$1&lt;='Periodische Einnahmen'!$F68),'Periodische Einnahmen'!$D68,0),"")</f>
        <v/>
      </c>
      <c r="T153" s="32" t="str">
        <f ca="1">IFERROR(IF(AND(MOD(MONTH(T$1)+12-MONTH('Periodische Einnahmen'!$I68),'Periodische Einnahmen'!$H68)=0,T$1&gt;='Periodische Einnahmen'!$I68,T$1&lt;='Periodische Einnahmen'!$F68),'Periodische Einnahmen'!$D68,0),"")</f>
        <v/>
      </c>
      <c r="U153" s="32" t="str">
        <f ca="1">IFERROR(IF(AND(MOD(MONTH(U$1)+12-MONTH('Periodische Einnahmen'!$I68),'Periodische Einnahmen'!$H68)=0,U$1&gt;='Periodische Einnahmen'!$I68,U$1&lt;='Periodische Einnahmen'!$F68),'Periodische Einnahmen'!$D68,0),"")</f>
        <v/>
      </c>
      <c r="V153" s="32" t="str">
        <f ca="1">IFERROR(IF(AND(MOD(MONTH(V$1)+12-MONTH('Periodische Einnahmen'!$I68),'Periodische Einnahmen'!$H68)=0,V$1&gt;='Periodische Einnahmen'!$I68,V$1&lt;='Periodische Einnahmen'!$F68),'Periodische Einnahmen'!$D68,0),"")</f>
        <v/>
      </c>
      <c r="W153" s="32" t="str">
        <f ca="1">IFERROR(IF(AND(MOD(MONTH(W$1)+12-MONTH('Periodische Einnahmen'!$I68),'Periodische Einnahmen'!$H68)=0,W$1&gt;='Periodische Einnahmen'!$I68,W$1&lt;='Periodische Einnahmen'!$F68),'Periodische Einnahmen'!$D68,0),"")</f>
        <v/>
      </c>
      <c r="X153" s="32" t="str">
        <f ca="1">IFERROR(IF(AND(MOD(MONTH(X$1)+12-MONTH('Periodische Einnahmen'!$I68),'Periodische Einnahmen'!$H68)=0,X$1&gt;='Periodische Einnahmen'!$I68,X$1&lt;='Periodische Einnahmen'!$F68),'Periodische Einnahmen'!$D68,0),"")</f>
        <v/>
      </c>
      <c r="Y153" s="32" t="str">
        <f ca="1">IFERROR(IF(AND(MOD(MONTH(Y$1)+12-MONTH('Periodische Einnahmen'!$I68),'Periodische Einnahmen'!$H68)=0,Y$1&gt;='Periodische Einnahmen'!$I68,Y$1&lt;='Periodische Einnahmen'!$F68),'Periodische Einnahmen'!$D68,0),"")</f>
        <v/>
      </c>
      <c r="Z153" s="27">
        <f t="shared" ca="1" si="23"/>
        <v>0</v>
      </c>
      <c r="AA153" s="28">
        <f t="shared" ca="1" si="24"/>
        <v>0</v>
      </c>
    </row>
    <row r="154" spans="1:27">
      <c r="A154" s="31" t="str">
        <f>IF('Periodische Einnahmen'!A69&lt;&gt;"",'Periodische Einnahmen'!A69&amp;" ("&amp;'Periodische Einnahmen'!C69&amp;" "&amp;TEXT('Periodische Einnahmen'!D69,"0.00")&amp;" ab "&amp;TEXT('Periodische Einnahmen'!E69,"MMM/JJJJ")&amp;")","")</f>
        <v/>
      </c>
      <c r="B154" s="32" t="str">
        <f ca="1">IFERROR(IF(AND(MOD(MONTH(B$1)+12-MONTH('Periodische Einnahmen'!$I69),'Periodische Einnahmen'!$H69)=0,B$1&gt;='Periodische Einnahmen'!$I69,B$1&lt;='Periodische Einnahmen'!$F69),'Periodische Einnahmen'!$D69,0),"")</f>
        <v/>
      </c>
      <c r="C154" s="32" t="str">
        <f ca="1">IFERROR(IF(AND(MOD(MONTH(C$1)+12-MONTH('Periodische Einnahmen'!$I69),'Periodische Einnahmen'!$H69)=0,C$1&gt;='Periodische Einnahmen'!$I69,C$1&lt;='Periodische Einnahmen'!$F69),'Periodische Einnahmen'!$D69,0),"")</f>
        <v/>
      </c>
      <c r="D154" s="32" t="str">
        <f ca="1">IFERROR(IF(AND(MOD(MONTH(D$1)+12-MONTH('Periodische Einnahmen'!$I69),'Periodische Einnahmen'!$H69)=0,D$1&gt;='Periodische Einnahmen'!$I69,D$1&lt;='Periodische Einnahmen'!$F69),'Periodische Einnahmen'!$D69,0),"")</f>
        <v/>
      </c>
      <c r="E154" s="32" t="str">
        <f ca="1">IFERROR(IF(AND(MOD(MONTH(E$1)+12-MONTH('Periodische Einnahmen'!$I69),'Periodische Einnahmen'!$H69)=0,E$1&gt;='Periodische Einnahmen'!$I69,E$1&lt;='Periodische Einnahmen'!$F69),'Periodische Einnahmen'!$D69,0),"")</f>
        <v/>
      </c>
      <c r="F154" s="32" t="str">
        <f ca="1">IFERROR(IF(AND(MOD(MONTH(F$1)+12-MONTH('Periodische Einnahmen'!$I69),'Periodische Einnahmen'!$H69)=0,F$1&gt;='Periodische Einnahmen'!$I69,F$1&lt;='Periodische Einnahmen'!$F69),'Periodische Einnahmen'!$D69,0),"")</f>
        <v/>
      </c>
      <c r="G154" s="32" t="str">
        <f ca="1">IFERROR(IF(AND(MOD(MONTH(G$1)+12-MONTH('Periodische Einnahmen'!$I69),'Periodische Einnahmen'!$H69)=0,G$1&gt;='Periodische Einnahmen'!$I69,G$1&lt;='Periodische Einnahmen'!$F69),'Periodische Einnahmen'!$D69,0),"")</f>
        <v/>
      </c>
      <c r="H154" s="32" t="str">
        <f ca="1">IFERROR(IF(AND(MOD(MONTH(H$1)+12-MONTH('Periodische Einnahmen'!$I69),'Periodische Einnahmen'!$H69)=0,H$1&gt;='Periodische Einnahmen'!$I69,H$1&lt;='Periodische Einnahmen'!$F69),'Periodische Einnahmen'!$D69,0),"")</f>
        <v/>
      </c>
      <c r="I154" s="32" t="str">
        <f ca="1">IFERROR(IF(AND(MOD(MONTH(I$1)+12-MONTH('Periodische Einnahmen'!$I69),'Periodische Einnahmen'!$H69)=0,I$1&gt;='Periodische Einnahmen'!$I69,I$1&lt;='Periodische Einnahmen'!$F69),'Periodische Einnahmen'!$D69,0),"")</f>
        <v/>
      </c>
      <c r="J154" s="32" t="str">
        <f ca="1">IFERROR(IF(AND(MOD(MONTH(J$1)+12-MONTH('Periodische Einnahmen'!$I69),'Periodische Einnahmen'!$H69)=0,J$1&gt;='Periodische Einnahmen'!$I69,J$1&lt;='Periodische Einnahmen'!$F69),'Periodische Einnahmen'!$D69,0),"")</f>
        <v/>
      </c>
      <c r="K154" s="32" t="str">
        <f ca="1">IFERROR(IF(AND(MOD(MONTH(K$1)+12-MONTH('Periodische Einnahmen'!$I69),'Periodische Einnahmen'!$H69)=0,K$1&gt;='Periodische Einnahmen'!$I69,K$1&lt;='Periodische Einnahmen'!$F69),'Periodische Einnahmen'!$D69,0),"")</f>
        <v/>
      </c>
      <c r="L154" s="32" t="str">
        <f ca="1">IFERROR(IF(AND(MOD(MONTH(L$1)+12-MONTH('Periodische Einnahmen'!$I69),'Periodische Einnahmen'!$H69)=0,L$1&gt;='Periodische Einnahmen'!$I69,L$1&lt;='Periodische Einnahmen'!$F69),'Periodische Einnahmen'!$D69,0),"")</f>
        <v/>
      </c>
      <c r="M154" s="32" t="str">
        <f ca="1">IFERROR(IF(AND(MOD(MONTH(M$1)+12-MONTH('Periodische Einnahmen'!$I69),'Periodische Einnahmen'!$H69)=0,M$1&gt;='Periodische Einnahmen'!$I69,M$1&lt;='Periodische Einnahmen'!$F69),'Periodische Einnahmen'!$D69,0),"")</f>
        <v/>
      </c>
      <c r="N154" s="32" t="str">
        <f ca="1">IFERROR(IF(AND(MOD(MONTH(N$1)+12-MONTH('Periodische Einnahmen'!$I69),'Periodische Einnahmen'!$H69)=0,N$1&gt;='Periodische Einnahmen'!$I69,N$1&lt;='Periodische Einnahmen'!$F69),'Periodische Einnahmen'!$D69,0),"")</f>
        <v/>
      </c>
      <c r="O154" s="32" t="str">
        <f ca="1">IFERROR(IF(AND(MOD(MONTH(O$1)+12-MONTH('Periodische Einnahmen'!$I69),'Periodische Einnahmen'!$H69)=0,O$1&gt;='Periodische Einnahmen'!$I69,O$1&lt;='Periodische Einnahmen'!$F69),'Periodische Einnahmen'!$D69,0),"")</f>
        <v/>
      </c>
      <c r="P154" s="32" t="str">
        <f ca="1">IFERROR(IF(AND(MOD(MONTH(P$1)+12-MONTH('Periodische Einnahmen'!$I69),'Periodische Einnahmen'!$H69)=0,P$1&gt;='Periodische Einnahmen'!$I69,P$1&lt;='Periodische Einnahmen'!$F69),'Periodische Einnahmen'!$D69,0),"")</f>
        <v/>
      </c>
      <c r="Q154" s="32" t="str">
        <f ca="1">IFERROR(IF(AND(MOD(MONTH(Q$1)+12-MONTH('Periodische Einnahmen'!$I69),'Periodische Einnahmen'!$H69)=0,Q$1&gt;='Periodische Einnahmen'!$I69,Q$1&lt;='Periodische Einnahmen'!$F69),'Periodische Einnahmen'!$D69,0),"")</f>
        <v/>
      </c>
      <c r="R154" s="32" t="str">
        <f ca="1">IFERROR(IF(AND(MOD(MONTH(R$1)+12-MONTH('Periodische Einnahmen'!$I69),'Periodische Einnahmen'!$H69)=0,R$1&gt;='Periodische Einnahmen'!$I69,R$1&lt;='Periodische Einnahmen'!$F69),'Periodische Einnahmen'!$D69,0),"")</f>
        <v/>
      </c>
      <c r="S154" s="32" t="str">
        <f ca="1">IFERROR(IF(AND(MOD(MONTH(S$1)+12-MONTH('Periodische Einnahmen'!$I69),'Periodische Einnahmen'!$H69)=0,S$1&gt;='Periodische Einnahmen'!$I69,S$1&lt;='Periodische Einnahmen'!$F69),'Periodische Einnahmen'!$D69,0),"")</f>
        <v/>
      </c>
      <c r="T154" s="32" t="str">
        <f ca="1">IFERROR(IF(AND(MOD(MONTH(T$1)+12-MONTH('Periodische Einnahmen'!$I69),'Periodische Einnahmen'!$H69)=0,T$1&gt;='Periodische Einnahmen'!$I69,T$1&lt;='Periodische Einnahmen'!$F69),'Periodische Einnahmen'!$D69,0),"")</f>
        <v/>
      </c>
      <c r="U154" s="32" t="str">
        <f ca="1">IFERROR(IF(AND(MOD(MONTH(U$1)+12-MONTH('Periodische Einnahmen'!$I69),'Periodische Einnahmen'!$H69)=0,U$1&gt;='Periodische Einnahmen'!$I69,U$1&lt;='Periodische Einnahmen'!$F69),'Periodische Einnahmen'!$D69,0),"")</f>
        <v/>
      </c>
      <c r="V154" s="32" t="str">
        <f ca="1">IFERROR(IF(AND(MOD(MONTH(V$1)+12-MONTH('Periodische Einnahmen'!$I69),'Periodische Einnahmen'!$H69)=0,V$1&gt;='Periodische Einnahmen'!$I69,V$1&lt;='Periodische Einnahmen'!$F69),'Periodische Einnahmen'!$D69,0),"")</f>
        <v/>
      </c>
      <c r="W154" s="32" t="str">
        <f ca="1">IFERROR(IF(AND(MOD(MONTH(W$1)+12-MONTH('Periodische Einnahmen'!$I69),'Periodische Einnahmen'!$H69)=0,W$1&gt;='Periodische Einnahmen'!$I69,W$1&lt;='Periodische Einnahmen'!$F69),'Periodische Einnahmen'!$D69,0),"")</f>
        <v/>
      </c>
      <c r="X154" s="32" t="str">
        <f ca="1">IFERROR(IF(AND(MOD(MONTH(X$1)+12-MONTH('Periodische Einnahmen'!$I69),'Periodische Einnahmen'!$H69)=0,X$1&gt;='Periodische Einnahmen'!$I69,X$1&lt;='Periodische Einnahmen'!$F69),'Periodische Einnahmen'!$D69,0),"")</f>
        <v/>
      </c>
      <c r="Y154" s="32" t="str">
        <f ca="1">IFERROR(IF(AND(MOD(MONTH(Y$1)+12-MONTH('Periodische Einnahmen'!$I69),'Periodische Einnahmen'!$H69)=0,Y$1&gt;='Periodische Einnahmen'!$I69,Y$1&lt;='Periodische Einnahmen'!$F69),'Periodische Einnahmen'!$D69,0),"")</f>
        <v/>
      </c>
      <c r="Z154" s="27">
        <f t="shared" ca="1" si="23"/>
        <v>0</v>
      </c>
      <c r="AA154" s="28">
        <f t="shared" ca="1" si="24"/>
        <v>0</v>
      </c>
    </row>
    <row r="155" spans="1:27">
      <c r="A155" s="31" t="str">
        <f>IF('Periodische Einnahmen'!A70&lt;&gt;"",'Periodische Einnahmen'!A70&amp;" ("&amp;'Periodische Einnahmen'!C70&amp;" "&amp;TEXT('Periodische Einnahmen'!D70,"0.00")&amp;" ab "&amp;TEXT('Periodische Einnahmen'!E70,"MMM/JJJJ")&amp;")","")</f>
        <v/>
      </c>
      <c r="B155" s="32" t="str">
        <f ca="1">IFERROR(IF(AND(MOD(MONTH(B$1)+12-MONTH('Periodische Einnahmen'!$I70),'Periodische Einnahmen'!$H70)=0,B$1&gt;='Periodische Einnahmen'!$I70,B$1&lt;='Periodische Einnahmen'!$F70),'Periodische Einnahmen'!$D70,0),"")</f>
        <v/>
      </c>
      <c r="C155" s="32" t="str">
        <f ca="1">IFERROR(IF(AND(MOD(MONTH(C$1)+12-MONTH('Periodische Einnahmen'!$I70),'Periodische Einnahmen'!$H70)=0,C$1&gt;='Periodische Einnahmen'!$I70,C$1&lt;='Periodische Einnahmen'!$F70),'Periodische Einnahmen'!$D70,0),"")</f>
        <v/>
      </c>
      <c r="D155" s="32" t="str">
        <f ca="1">IFERROR(IF(AND(MOD(MONTH(D$1)+12-MONTH('Periodische Einnahmen'!$I70),'Periodische Einnahmen'!$H70)=0,D$1&gt;='Periodische Einnahmen'!$I70,D$1&lt;='Periodische Einnahmen'!$F70),'Periodische Einnahmen'!$D70,0),"")</f>
        <v/>
      </c>
      <c r="E155" s="32" t="str">
        <f ca="1">IFERROR(IF(AND(MOD(MONTH(E$1)+12-MONTH('Periodische Einnahmen'!$I70),'Periodische Einnahmen'!$H70)=0,E$1&gt;='Periodische Einnahmen'!$I70,E$1&lt;='Periodische Einnahmen'!$F70),'Periodische Einnahmen'!$D70,0),"")</f>
        <v/>
      </c>
      <c r="F155" s="32" t="str">
        <f ca="1">IFERROR(IF(AND(MOD(MONTH(F$1)+12-MONTH('Periodische Einnahmen'!$I70),'Periodische Einnahmen'!$H70)=0,F$1&gt;='Periodische Einnahmen'!$I70,F$1&lt;='Periodische Einnahmen'!$F70),'Periodische Einnahmen'!$D70,0),"")</f>
        <v/>
      </c>
      <c r="G155" s="32" t="str">
        <f ca="1">IFERROR(IF(AND(MOD(MONTH(G$1)+12-MONTH('Periodische Einnahmen'!$I70),'Periodische Einnahmen'!$H70)=0,G$1&gt;='Periodische Einnahmen'!$I70,G$1&lt;='Periodische Einnahmen'!$F70),'Periodische Einnahmen'!$D70,0),"")</f>
        <v/>
      </c>
      <c r="H155" s="32" t="str">
        <f ca="1">IFERROR(IF(AND(MOD(MONTH(H$1)+12-MONTH('Periodische Einnahmen'!$I70),'Periodische Einnahmen'!$H70)=0,H$1&gt;='Periodische Einnahmen'!$I70,H$1&lt;='Periodische Einnahmen'!$F70),'Periodische Einnahmen'!$D70,0),"")</f>
        <v/>
      </c>
      <c r="I155" s="32" t="str">
        <f ca="1">IFERROR(IF(AND(MOD(MONTH(I$1)+12-MONTH('Periodische Einnahmen'!$I70),'Periodische Einnahmen'!$H70)=0,I$1&gt;='Periodische Einnahmen'!$I70,I$1&lt;='Periodische Einnahmen'!$F70),'Periodische Einnahmen'!$D70,0),"")</f>
        <v/>
      </c>
      <c r="J155" s="32" t="str">
        <f ca="1">IFERROR(IF(AND(MOD(MONTH(J$1)+12-MONTH('Periodische Einnahmen'!$I70),'Periodische Einnahmen'!$H70)=0,J$1&gt;='Periodische Einnahmen'!$I70,J$1&lt;='Periodische Einnahmen'!$F70),'Periodische Einnahmen'!$D70,0),"")</f>
        <v/>
      </c>
      <c r="K155" s="32" t="str">
        <f ca="1">IFERROR(IF(AND(MOD(MONTH(K$1)+12-MONTH('Periodische Einnahmen'!$I70),'Periodische Einnahmen'!$H70)=0,K$1&gt;='Periodische Einnahmen'!$I70,K$1&lt;='Periodische Einnahmen'!$F70),'Periodische Einnahmen'!$D70,0),"")</f>
        <v/>
      </c>
      <c r="L155" s="32" t="str">
        <f ca="1">IFERROR(IF(AND(MOD(MONTH(L$1)+12-MONTH('Periodische Einnahmen'!$I70),'Periodische Einnahmen'!$H70)=0,L$1&gt;='Periodische Einnahmen'!$I70,L$1&lt;='Periodische Einnahmen'!$F70),'Periodische Einnahmen'!$D70,0),"")</f>
        <v/>
      </c>
      <c r="M155" s="32" t="str">
        <f ca="1">IFERROR(IF(AND(MOD(MONTH(M$1)+12-MONTH('Periodische Einnahmen'!$I70),'Periodische Einnahmen'!$H70)=0,M$1&gt;='Periodische Einnahmen'!$I70,M$1&lt;='Periodische Einnahmen'!$F70),'Periodische Einnahmen'!$D70,0),"")</f>
        <v/>
      </c>
      <c r="N155" s="32" t="str">
        <f ca="1">IFERROR(IF(AND(MOD(MONTH(N$1)+12-MONTH('Periodische Einnahmen'!$I70),'Periodische Einnahmen'!$H70)=0,N$1&gt;='Periodische Einnahmen'!$I70,N$1&lt;='Periodische Einnahmen'!$F70),'Periodische Einnahmen'!$D70,0),"")</f>
        <v/>
      </c>
      <c r="O155" s="32" t="str">
        <f ca="1">IFERROR(IF(AND(MOD(MONTH(O$1)+12-MONTH('Periodische Einnahmen'!$I70),'Periodische Einnahmen'!$H70)=0,O$1&gt;='Periodische Einnahmen'!$I70,O$1&lt;='Periodische Einnahmen'!$F70),'Periodische Einnahmen'!$D70,0),"")</f>
        <v/>
      </c>
      <c r="P155" s="32" t="str">
        <f ca="1">IFERROR(IF(AND(MOD(MONTH(P$1)+12-MONTH('Periodische Einnahmen'!$I70),'Periodische Einnahmen'!$H70)=0,P$1&gt;='Periodische Einnahmen'!$I70,P$1&lt;='Periodische Einnahmen'!$F70),'Periodische Einnahmen'!$D70,0),"")</f>
        <v/>
      </c>
      <c r="Q155" s="32" t="str">
        <f ca="1">IFERROR(IF(AND(MOD(MONTH(Q$1)+12-MONTH('Periodische Einnahmen'!$I70),'Periodische Einnahmen'!$H70)=0,Q$1&gt;='Periodische Einnahmen'!$I70,Q$1&lt;='Periodische Einnahmen'!$F70),'Periodische Einnahmen'!$D70,0),"")</f>
        <v/>
      </c>
      <c r="R155" s="32" t="str">
        <f ca="1">IFERROR(IF(AND(MOD(MONTH(R$1)+12-MONTH('Periodische Einnahmen'!$I70),'Periodische Einnahmen'!$H70)=0,R$1&gt;='Periodische Einnahmen'!$I70,R$1&lt;='Periodische Einnahmen'!$F70),'Periodische Einnahmen'!$D70,0),"")</f>
        <v/>
      </c>
      <c r="S155" s="32" t="str">
        <f ca="1">IFERROR(IF(AND(MOD(MONTH(S$1)+12-MONTH('Periodische Einnahmen'!$I70),'Periodische Einnahmen'!$H70)=0,S$1&gt;='Periodische Einnahmen'!$I70,S$1&lt;='Periodische Einnahmen'!$F70),'Periodische Einnahmen'!$D70,0),"")</f>
        <v/>
      </c>
      <c r="T155" s="32" t="str">
        <f ca="1">IFERROR(IF(AND(MOD(MONTH(T$1)+12-MONTH('Periodische Einnahmen'!$I70),'Periodische Einnahmen'!$H70)=0,T$1&gt;='Periodische Einnahmen'!$I70,T$1&lt;='Periodische Einnahmen'!$F70),'Periodische Einnahmen'!$D70,0),"")</f>
        <v/>
      </c>
      <c r="U155" s="32" t="str">
        <f ca="1">IFERROR(IF(AND(MOD(MONTH(U$1)+12-MONTH('Periodische Einnahmen'!$I70),'Periodische Einnahmen'!$H70)=0,U$1&gt;='Periodische Einnahmen'!$I70,U$1&lt;='Periodische Einnahmen'!$F70),'Periodische Einnahmen'!$D70,0),"")</f>
        <v/>
      </c>
      <c r="V155" s="32" t="str">
        <f ca="1">IFERROR(IF(AND(MOD(MONTH(V$1)+12-MONTH('Periodische Einnahmen'!$I70),'Periodische Einnahmen'!$H70)=0,V$1&gt;='Periodische Einnahmen'!$I70,V$1&lt;='Periodische Einnahmen'!$F70),'Periodische Einnahmen'!$D70,0),"")</f>
        <v/>
      </c>
      <c r="W155" s="32" t="str">
        <f ca="1">IFERROR(IF(AND(MOD(MONTH(W$1)+12-MONTH('Periodische Einnahmen'!$I70),'Periodische Einnahmen'!$H70)=0,W$1&gt;='Periodische Einnahmen'!$I70,W$1&lt;='Periodische Einnahmen'!$F70),'Periodische Einnahmen'!$D70,0),"")</f>
        <v/>
      </c>
      <c r="X155" s="32" t="str">
        <f ca="1">IFERROR(IF(AND(MOD(MONTH(X$1)+12-MONTH('Periodische Einnahmen'!$I70),'Periodische Einnahmen'!$H70)=0,X$1&gt;='Periodische Einnahmen'!$I70,X$1&lt;='Periodische Einnahmen'!$F70),'Periodische Einnahmen'!$D70,0),"")</f>
        <v/>
      </c>
      <c r="Y155" s="32" t="str">
        <f ca="1">IFERROR(IF(AND(MOD(MONTH(Y$1)+12-MONTH('Periodische Einnahmen'!$I70),'Periodische Einnahmen'!$H70)=0,Y$1&gt;='Periodische Einnahmen'!$I70,Y$1&lt;='Periodische Einnahmen'!$F70),'Periodische Einnahmen'!$D70,0),"")</f>
        <v/>
      </c>
      <c r="Z155" s="27">
        <f t="shared" ref="Z155:Z156" ca="1" si="25">SUM(B155:Y155)</f>
        <v>0</v>
      </c>
      <c r="AA155" s="28">
        <f t="shared" ref="AA155:AA156" ca="1" si="26">Z155/COUNT(B$1:Y$1)</f>
        <v>0</v>
      </c>
    </row>
    <row r="156" spans="1:27">
      <c r="A156" s="31" t="str">
        <f>IF('Periodische Einnahmen'!A71&lt;&gt;"",'Periodische Einnahmen'!A71&amp;" ("&amp;'Periodische Einnahmen'!C71&amp;" "&amp;TEXT('Periodische Einnahmen'!D71,"0.00")&amp;" ab "&amp;TEXT('Periodische Einnahmen'!E71,"MMM/JJJJ")&amp;")","")</f>
        <v/>
      </c>
      <c r="B156" s="32" t="str">
        <f ca="1">IFERROR(IF(AND(MOD(MONTH(B$1)+12-MONTH('Periodische Einnahmen'!$I71),'Periodische Einnahmen'!$H71)=0,B$1&gt;='Periodische Einnahmen'!$I71,B$1&lt;='Periodische Einnahmen'!$F71),'Periodische Einnahmen'!$D71,0),"")</f>
        <v/>
      </c>
      <c r="C156" s="32" t="str">
        <f ca="1">IFERROR(IF(AND(MOD(MONTH(C$1)+12-MONTH('Periodische Einnahmen'!$I71),'Periodische Einnahmen'!$H71)=0,C$1&gt;='Periodische Einnahmen'!$I71,C$1&lt;='Periodische Einnahmen'!$F71),'Periodische Einnahmen'!$D71,0),"")</f>
        <v/>
      </c>
      <c r="D156" s="32" t="str">
        <f ca="1">IFERROR(IF(AND(MOD(MONTH(D$1)+12-MONTH('Periodische Einnahmen'!$I71),'Periodische Einnahmen'!$H71)=0,D$1&gt;='Periodische Einnahmen'!$I71,D$1&lt;='Periodische Einnahmen'!$F71),'Periodische Einnahmen'!$D71,0),"")</f>
        <v/>
      </c>
      <c r="E156" s="32" t="str">
        <f ca="1">IFERROR(IF(AND(MOD(MONTH(E$1)+12-MONTH('Periodische Einnahmen'!$I71),'Periodische Einnahmen'!$H71)=0,E$1&gt;='Periodische Einnahmen'!$I71,E$1&lt;='Periodische Einnahmen'!$F71),'Periodische Einnahmen'!$D71,0),"")</f>
        <v/>
      </c>
      <c r="F156" s="32" t="str">
        <f ca="1">IFERROR(IF(AND(MOD(MONTH(F$1)+12-MONTH('Periodische Einnahmen'!$I71),'Periodische Einnahmen'!$H71)=0,F$1&gt;='Periodische Einnahmen'!$I71,F$1&lt;='Periodische Einnahmen'!$F71),'Periodische Einnahmen'!$D71,0),"")</f>
        <v/>
      </c>
      <c r="G156" s="32" t="str">
        <f ca="1">IFERROR(IF(AND(MOD(MONTH(G$1)+12-MONTH('Periodische Einnahmen'!$I71),'Periodische Einnahmen'!$H71)=0,G$1&gt;='Periodische Einnahmen'!$I71,G$1&lt;='Periodische Einnahmen'!$F71),'Periodische Einnahmen'!$D71,0),"")</f>
        <v/>
      </c>
      <c r="H156" s="32" t="str">
        <f ca="1">IFERROR(IF(AND(MOD(MONTH(H$1)+12-MONTH('Periodische Einnahmen'!$I71),'Periodische Einnahmen'!$H71)=0,H$1&gt;='Periodische Einnahmen'!$I71,H$1&lt;='Periodische Einnahmen'!$F71),'Periodische Einnahmen'!$D71,0),"")</f>
        <v/>
      </c>
      <c r="I156" s="32" t="str">
        <f ca="1">IFERROR(IF(AND(MOD(MONTH(I$1)+12-MONTH('Periodische Einnahmen'!$I71),'Periodische Einnahmen'!$H71)=0,I$1&gt;='Periodische Einnahmen'!$I71,I$1&lt;='Periodische Einnahmen'!$F71),'Periodische Einnahmen'!$D71,0),"")</f>
        <v/>
      </c>
      <c r="J156" s="32" t="str">
        <f ca="1">IFERROR(IF(AND(MOD(MONTH(J$1)+12-MONTH('Periodische Einnahmen'!$I71),'Periodische Einnahmen'!$H71)=0,J$1&gt;='Periodische Einnahmen'!$I71,J$1&lt;='Periodische Einnahmen'!$F71),'Periodische Einnahmen'!$D71,0),"")</f>
        <v/>
      </c>
      <c r="K156" s="32" t="str">
        <f ca="1">IFERROR(IF(AND(MOD(MONTH(K$1)+12-MONTH('Periodische Einnahmen'!$I71),'Periodische Einnahmen'!$H71)=0,K$1&gt;='Periodische Einnahmen'!$I71,K$1&lt;='Periodische Einnahmen'!$F71),'Periodische Einnahmen'!$D71,0),"")</f>
        <v/>
      </c>
      <c r="L156" s="32" t="str">
        <f ca="1">IFERROR(IF(AND(MOD(MONTH(L$1)+12-MONTH('Periodische Einnahmen'!$I71),'Periodische Einnahmen'!$H71)=0,L$1&gt;='Periodische Einnahmen'!$I71,L$1&lt;='Periodische Einnahmen'!$F71),'Periodische Einnahmen'!$D71,0),"")</f>
        <v/>
      </c>
      <c r="M156" s="32" t="str">
        <f ca="1">IFERROR(IF(AND(MOD(MONTH(M$1)+12-MONTH('Periodische Einnahmen'!$I71),'Periodische Einnahmen'!$H71)=0,M$1&gt;='Periodische Einnahmen'!$I71,M$1&lt;='Periodische Einnahmen'!$F71),'Periodische Einnahmen'!$D71,0),"")</f>
        <v/>
      </c>
      <c r="N156" s="32" t="str">
        <f ca="1">IFERROR(IF(AND(MOD(MONTH(N$1)+12-MONTH('Periodische Einnahmen'!$I71),'Periodische Einnahmen'!$H71)=0,N$1&gt;='Periodische Einnahmen'!$I71,N$1&lt;='Periodische Einnahmen'!$F71),'Periodische Einnahmen'!$D71,0),"")</f>
        <v/>
      </c>
      <c r="O156" s="32" t="str">
        <f ca="1">IFERROR(IF(AND(MOD(MONTH(O$1)+12-MONTH('Periodische Einnahmen'!$I71),'Periodische Einnahmen'!$H71)=0,O$1&gt;='Periodische Einnahmen'!$I71,O$1&lt;='Periodische Einnahmen'!$F71),'Periodische Einnahmen'!$D71,0),"")</f>
        <v/>
      </c>
      <c r="P156" s="32" t="str">
        <f ca="1">IFERROR(IF(AND(MOD(MONTH(P$1)+12-MONTH('Periodische Einnahmen'!$I71),'Periodische Einnahmen'!$H71)=0,P$1&gt;='Periodische Einnahmen'!$I71,P$1&lt;='Periodische Einnahmen'!$F71),'Periodische Einnahmen'!$D71,0),"")</f>
        <v/>
      </c>
      <c r="Q156" s="32" t="str">
        <f ca="1">IFERROR(IF(AND(MOD(MONTH(Q$1)+12-MONTH('Periodische Einnahmen'!$I71),'Periodische Einnahmen'!$H71)=0,Q$1&gt;='Periodische Einnahmen'!$I71,Q$1&lt;='Periodische Einnahmen'!$F71),'Periodische Einnahmen'!$D71,0),"")</f>
        <v/>
      </c>
      <c r="R156" s="32" t="str">
        <f ca="1">IFERROR(IF(AND(MOD(MONTH(R$1)+12-MONTH('Periodische Einnahmen'!$I71),'Periodische Einnahmen'!$H71)=0,R$1&gt;='Periodische Einnahmen'!$I71,R$1&lt;='Periodische Einnahmen'!$F71),'Periodische Einnahmen'!$D71,0),"")</f>
        <v/>
      </c>
      <c r="S156" s="32" t="str">
        <f ca="1">IFERROR(IF(AND(MOD(MONTH(S$1)+12-MONTH('Periodische Einnahmen'!$I71),'Periodische Einnahmen'!$H71)=0,S$1&gt;='Periodische Einnahmen'!$I71,S$1&lt;='Periodische Einnahmen'!$F71),'Periodische Einnahmen'!$D71,0),"")</f>
        <v/>
      </c>
      <c r="T156" s="32" t="str">
        <f ca="1">IFERROR(IF(AND(MOD(MONTH(T$1)+12-MONTH('Periodische Einnahmen'!$I71),'Periodische Einnahmen'!$H71)=0,T$1&gt;='Periodische Einnahmen'!$I71,T$1&lt;='Periodische Einnahmen'!$F71),'Periodische Einnahmen'!$D71,0),"")</f>
        <v/>
      </c>
      <c r="U156" s="32" t="str">
        <f ca="1">IFERROR(IF(AND(MOD(MONTH(U$1)+12-MONTH('Periodische Einnahmen'!$I71),'Periodische Einnahmen'!$H71)=0,U$1&gt;='Periodische Einnahmen'!$I71,U$1&lt;='Periodische Einnahmen'!$F71),'Periodische Einnahmen'!$D71,0),"")</f>
        <v/>
      </c>
      <c r="V156" s="32" t="str">
        <f ca="1">IFERROR(IF(AND(MOD(MONTH(V$1)+12-MONTH('Periodische Einnahmen'!$I71),'Periodische Einnahmen'!$H71)=0,V$1&gt;='Periodische Einnahmen'!$I71,V$1&lt;='Periodische Einnahmen'!$F71),'Periodische Einnahmen'!$D71,0),"")</f>
        <v/>
      </c>
      <c r="W156" s="32" t="str">
        <f ca="1">IFERROR(IF(AND(MOD(MONTH(W$1)+12-MONTH('Periodische Einnahmen'!$I71),'Periodische Einnahmen'!$H71)=0,W$1&gt;='Periodische Einnahmen'!$I71,W$1&lt;='Periodische Einnahmen'!$F71),'Periodische Einnahmen'!$D71,0),"")</f>
        <v/>
      </c>
      <c r="X156" s="32" t="str">
        <f ca="1">IFERROR(IF(AND(MOD(MONTH(X$1)+12-MONTH('Periodische Einnahmen'!$I71),'Periodische Einnahmen'!$H71)=0,X$1&gt;='Periodische Einnahmen'!$I71,X$1&lt;='Periodische Einnahmen'!$F71),'Periodische Einnahmen'!$D71,0),"")</f>
        <v/>
      </c>
      <c r="Y156" s="32" t="str">
        <f ca="1">IFERROR(IF(AND(MOD(MONTH(Y$1)+12-MONTH('Periodische Einnahmen'!$I71),'Periodische Einnahmen'!$H71)=0,Y$1&gt;='Periodische Einnahmen'!$I71,Y$1&lt;='Periodische Einnahmen'!$F71),'Periodische Einnahmen'!$D71,0),"")</f>
        <v/>
      </c>
      <c r="Z156" s="27">
        <f t="shared" ca="1" si="25"/>
        <v>0</v>
      </c>
      <c r="AA156" s="28">
        <f t="shared" ca="1" si="26"/>
        <v>0</v>
      </c>
    </row>
    <row r="157" spans="1:27" ht="17" thickBot="1">
      <c r="A157" s="33"/>
      <c r="B157" s="34">
        <f t="shared" ref="B157:Y157" ca="1" si="27">SUM(B87:B156)</f>
        <v>500</v>
      </c>
      <c r="C157" s="34">
        <f t="shared" ca="1" si="27"/>
        <v>0</v>
      </c>
      <c r="D157" s="34">
        <f t="shared" ca="1" si="27"/>
        <v>0</v>
      </c>
      <c r="E157" s="34">
        <f t="shared" ca="1" si="27"/>
        <v>500</v>
      </c>
      <c r="F157" s="34">
        <f t="shared" ca="1" si="27"/>
        <v>0</v>
      </c>
      <c r="G157" s="34">
        <f t="shared" ca="1" si="27"/>
        <v>0</v>
      </c>
      <c r="H157" s="34">
        <f t="shared" ca="1" si="27"/>
        <v>500</v>
      </c>
      <c r="I157" s="34">
        <f t="shared" ca="1" si="27"/>
        <v>0</v>
      </c>
      <c r="J157" s="34">
        <f t="shared" ca="1" si="27"/>
        <v>0</v>
      </c>
      <c r="K157" s="34">
        <f t="shared" ca="1" si="27"/>
        <v>500</v>
      </c>
      <c r="L157" s="34">
        <f t="shared" ca="1" si="27"/>
        <v>0</v>
      </c>
      <c r="M157" s="34">
        <f t="shared" ca="1" si="27"/>
        <v>0</v>
      </c>
      <c r="N157" s="34">
        <f t="shared" ca="1" si="27"/>
        <v>500</v>
      </c>
      <c r="O157" s="34">
        <f t="shared" ca="1" si="27"/>
        <v>0</v>
      </c>
      <c r="P157" s="34">
        <f t="shared" ca="1" si="27"/>
        <v>0</v>
      </c>
      <c r="Q157" s="34">
        <f t="shared" ca="1" si="27"/>
        <v>500</v>
      </c>
      <c r="R157" s="34">
        <f t="shared" ca="1" si="27"/>
        <v>0</v>
      </c>
      <c r="S157" s="34">
        <f t="shared" ca="1" si="27"/>
        <v>0</v>
      </c>
      <c r="T157" s="34">
        <f t="shared" ca="1" si="27"/>
        <v>500</v>
      </c>
      <c r="U157" s="34">
        <f t="shared" ca="1" si="27"/>
        <v>0</v>
      </c>
      <c r="V157" s="34">
        <f t="shared" ca="1" si="27"/>
        <v>0</v>
      </c>
      <c r="W157" s="34">
        <f t="shared" ca="1" si="27"/>
        <v>500</v>
      </c>
      <c r="X157" s="34">
        <f t="shared" ca="1" si="27"/>
        <v>0</v>
      </c>
      <c r="Y157" s="34">
        <f t="shared" ca="1" si="27"/>
        <v>0</v>
      </c>
      <c r="Z157" s="35">
        <f ca="1">SUM(Z87:Z156)</f>
        <v>4000</v>
      </c>
      <c r="AA157" s="36">
        <f t="shared" ref="AA157" ca="1" si="28">Z157/COUNT(B$1:Y$1)</f>
        <v>166.66666666666666</v>
      </c>
    </row>
    <row r="158" spans="1:27" ht="17" thickTop="1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</row>
    <row r="159" spans="1:27">
      <c r="A159" s="20" t="str">
        <f ca="1">"Einnahmen Gesamt inkl. Einmalrechnungen - Liquiditätsplan "&amp;TEXT(B$1,"MM/JJJJ")&amp;" - "&amp;TEXT(Y$1,"MM/JJJJ")</f>
        <v>Einnahmen Gesamt inkl. Einmalrechnungen - Liquiditätsplan 05/2020 - 04/2022</v>
      </c>
      <c r="B159" s="21">
        <f t="shared" ref="B159:AA159" ca="1" si="29">B$1</f>
        <v>43952</v>
      </c>
      <c r="C159" s="21">
        <f t="shared" ca="1" si="29"/>
        <v>43983</v>
      </c>
      <c r="D159" s="21">
        <f t="shared" ca="1" si="29"/>
        <v>44013</v>
      </c>
      <c r="E159" s="21">
        <f t="shared" ca="1" si="29"/>
        <v>44044</v>
      </c>
      <c r="F159" s="21">
        <f t="shared" ca="1" si="29"/>
        <v>44075</v>
      </c>
      <c r="G159" s="21">
        <f t="shared" ca="1" si="29"/>
        <v>44105</v>
      </c>
      <c r="H159" s="21">
        <f t="shared" ca="1" si="29"/>
        <v>44136</v>
      </c>
      <c r="I159" s="21">
        <f t="shared" ca="1" si="29"/>
        <v>44166</v>
      </c>
      <c r="J159" s="21">
        <f t="shared" ca="1" si="29"/>
        <v>44197</v>
      </c>
      <c r="K159" s="21">
        <f t="shared" ca="1" si="29"/>
        <v>44228</v>
      </c>
      <c r="L159" s="21">
        <f t="shared" ca="1" si="29"/>
        <v>44256</v>
      </c>
      <c r="M159" s="21">
        <f t="shared" ca="1" si="29"/>
        <v>44287</v>
      </c>
      <c r="N159" s="21">
        <f t="shared" ca="1" si="29"/>
        <v>44317</v>
      </c>
      <c r="O159" s="21">
        <f t="shared" ca="1" si="29"/>
        <v>44348</v>
      </c>
      <c r="P159" s="21">
        <f t="shared" ca="1" si="29"/>
        <v>44378</v>
      </c>
      <c r="Q159" s="21">
        <f t="shared" ca="1" si="29"/>
        <v>44409</v>
      </c>
      <c r="R159" s="21">
        <f t="shared" ca="1" si="29"/>
        <v>44440</v>
      </c>
      <c r="S159" s="21">
        <f t="shared" ca="1" si="29"/>
        <v>44470</v>
      </c>
      <c r="T159" s="21">
        <f t="shared" ca="1" si="29"/>
        <v>44501</v>
      </c>
      <c r="U159" s="21">
        <f t="shared" ca="1" si="29"/>
        <v>44531</v>
      </c>
      <c r="V159" s="21">
        <f t="shared" ca="1" si="29"/>
        <v>44562</v>
      </c>
      <c r="W159" s="21">
        <f t="shared" ca="1" si="29"/>
        <v>44593</v>
      </c>
      <c r="X159" s="21">
        <f t="shared" ca="1" si="29"/>
        <v>44621</v>
      </c>
      <c r="Y159" s="21">
        <f t="shared" ca="1" si="29"/>
        <v>44652</v>
      </c>
      <c r="Z159" s="23" t="str">
        <f t="shared" si="29"/>
        <v>Summe</v>
      </c>
      <c r="AA159" s="23" t="str">
        <f t="shared" si="29"/>
        <v>Monatlich</v>
      </c>
    </row>
    <row r="160" spans="1:27">
      <c r="A160" s="31" t="s">
        <v>58</v>
      </c>
      <c r="B160" s="32">
        <f ca="1">SUMIFS(Einmaleinnahmen!$C:$C,Einmaleinnahmen!$G:$G,'Tabellarische Darstellung'!B86)</f>
        <v>0</v>
      </c>
      <c r="C160" s="32">
        <f ca="1">SUMIFS(Einmaleinnahmen!$C:$C,Einmaleinnahmen!$G:$G,'Tabellarische Darstellung'!C86)</f>
        <v>10000</v>
      </c>
      <c r="D160" s="32">
        <f ca="1">SUMIFS(Einmaleinnahmen!$C:$C,Einmaleinnahmen!$G:$G,'Tabellarische Darstellung'!D86)</f>
        <v>10000</v>
      </c>
      <c r="E160" s="32">
        <f ca="1">SUMIFS(Einmaleinnahmen!$C:$C,Einmaleinnahmen!$G:$G,'Tabellarische Darstellung'!E86)</f>
        <v>10000</v>
      </c>
      <c r="F160" s="32">
        <f ca="1">SUMIFS(Einmaleinnahmen!$C:$C,Einmaleinnahmen!$G:$G,'Tabellarische Darstellung'!F86)</f>
        <v>15000</v>
      </c>
      <c r="G160" s="32">
        <f ca="1">SUMIFS(Einmaleinnahmen!$C:$C,Einmaleinnahmen!$G:$G,'Tabellarische Darstellung'!G86)</f>
        <v>0</v>
      </c>
      <c r="H160" s="32">
        <f ca="1">SUMIFS(Einmaleinnahmen!$C:$C,Einmaleinnahmen!$G:$G,'Tabellarische Darstellung'!H86)</f>
        <v>0</v>
      </c>
      <c r="I160" s="32">
        <f ca="1">SUMIFS(Einmaleinnahmen!$C:$C,Einmaleinnahmen!$G:$G,'Tabellarische Darstellung'!I86)</f>
        <v>0</v>
      </c>
      <c r="J160" s="32">
        <f ca="1">SUMIFS(Einmaleinnahmen!$C:$C,Einmaleinnahmen!$G:$G,'Tabellarische Darstellung'!J86)</f>
        <v>0</v>
      </c>
      <c r="K160" s="32">
        <f ca="1">SUMIFS(Einmaleinnahmen!$C:$C,Einmaleinnahmen!$G:$G,'Tabellarische Darstellung'!K86)</f>
        <v>0</v>
      </c>
      <c r="L160" s="32">
        <f ca="1">SUMIFS(Einmaleinnahmen!$C:$C,Einmaleinnahmen!$G:$G,'Tabellarische Darstellung'!L86)</f>
        <v>0</v>
      </c>
      <c r="M160" s="32">
        <f ca="1">SUMIFS(Einmaleinnahmen!$C:$C,Einmaleinnahmen!$G:$G,'Tabellarische Darstellung'!M86)</f>
        <v>0</v>
      </c>
      <c r="N160" s="32">
        <f ca="1">SUMIFS(Einmaleinnahmen!$C:$C,Einmaleinnahmen!$G:$G,'Tabellarische Darstellung'!N86)</f>
        <v>0</v>
      </c>
      <c r="O160" s="32">
        <f ca="1">SUMIFS(Einmaleinnahmen!$C:$C,Einmaleinnahmen!$G:$G,'Tabellarische Darstellung'!O86)</f>
        <v>0</v>
      </c>
      <c r="P160" s="32">
        <f ca="1">SUMIFS(Einmaleinnahmen!$C:$C,Einmaleinnahmen!$G:$G,'Tabellarische Darstellung'!P86)</f>
        <v>0</v>
      </c>
      <c r="Q160" s="32">
        <f ca="1">SUMIFS(Einmaleinnahmen!$C:$C,Einmaleinnahmen!$G:$G,'Tabellarische Darstellung'!Q86)</f>
        <v>0</v>
      </c>
      <c r="R160" s="32">
        <f ca="1">SUMIFS(Einmaleinnahmen!$C:$C,Einmaleinnahmen!$G:$G,'Tabellarische Darstellung'!R86)</f>
        <v>0</v>
      </c>
      <c r="S160" s="32">
        <f ca="1">SUMIFS(Einmaleinnahmen!$C:$C,Einmaleinnahmen!$G:$G,'Tabellarische Darstellung'!S86)</f>
        <v>0</v>
      </c>
      <c r="T160" s="32">
        <f ca="1">SUMIFS(Einmaleinnahmen!$C:$C,Einmaleinnahmen!$G:$G,'Tabellarische Darstellung'!T86)</f>
        <v>0</v>
      </c>
      <c r="U160" s="32">
        <f ca="1">SUMIFS(Einmaleinnahmen!$C:$C,Einmaleinnahmen!$G:$G,'Tabellarische Darstellung'!U86)</f>
        <v>0</v>
      </c>
      <c r="V160" s="32">
        <f ca="1">SUMIFS(Einmaleinnahmen!$C:$C,Einmaleinnahmen!$G:$G,'Tabellarische Darstellung'!V86)</f>
        <v>0</v>
      </c>
      <c r="W160" s="32">
        <f ca="1">SUMIFS(Einmaleinnahmen!$C:$C,Einmaleinnahmen!$G:$G,'Tabellarische Darstellung'!W86)</f>
        <v>0</v>
      </c>
      <c r="X160" s="32">
        <f ca="1">SUMIFS(Einmaleinnahmen!$C:$C,Einmaleinnahmen!$G:$G,'Tabellarische Darstellung'!X86)</f>
        <v>0</v>
      </c>
      <c r="Y160" s="32">
        <f ca="1">SUMIFS(Einmaleinnahmen!$C:$C,Einmaleinnahmen!$G:$G,'Tabellarische Darstellung'!Y86)</f>
        <v>0</v>
      </c>
      <c r="Z160" s="27">
        <f ca="1">SUM(B160:Y160)</f>
        <v>45000</v>
      </c>
      <c r="AA160" s="28">
        <f ca="1">Z160/COUNT(B$1:Y$1)</f>
        <v>1875</v>
      </c>
    </row>
    <row r="161" spans="1:27">
      <c r="A161" s="31" t="s">
        <v>59</v>
      </c>
      <c r="B161" s="32">
        <f ca="1">B157</f>
        <v>500</v>
      </c>
      <c r="C161" s="32">
        <f t="shared" ref="C161:Y161" ca="1" si="30">C157</f>
        <v>0</v>
      </c>
      <c r="D161" s="32">
        <f t="shared" ca="1" si="30"/>
        <v>0</v>
      </c>
      <c r="E161" s="32">
        <f t="shared" ca="1" si="30"/>
        <v>500</v>
      </c>
      <c r="F161" s="32">
        <f t="shared" ca="1" si="30"/>
        <v>0</v>
      </c>
      <c r="G161" s="32">
        <f t="shared" ca="1" si="30"/>
        <v>0</v>
      </c>
      <c r="H161" s="32">
        <f t="shared" ca="1" si="30"/>
        <v>500</v>
      </c>
      <c r="I161" s="32">
        <f t="shared" ca="1" si="30"/>
        <v>0</v>
      </c>
      <c r="J161" s="32">
        <f t="shared" ca="1" si="30"/>
        <v>0</v>
      </c>
      <c r="K161" s="32">
        <f t="shared" ca="1" si="30"/>
        <v>500</v>
      </c>
      <c r="L161" s="32">
        <f t="shared" ca="1" si="30"/>
        <v>0</v>
      </c>
      <c r="M161" s="32">
        <f t="shared" ca="1" si="30"/>
        <v>0</v>
      </c>
      <c r="N161" s="32">
        <f t="shared" ca="1" si="30"/>
        <v>500</v>
      </c>
      <c r="O161" s="32">
        <f t="shared" ca="1" si="30"/>
        <v>0</v>
      </c>
      <c r="P161" s="32">
        <f t="shared" ca="1" si="30"/>
        <v>0</v>
      </c>
      <c r="Q161" s="32">
        <f t="shared" ca="1" si="30"/>
        <v>500</v>
      </c>
      <c r="R161" s="32">
        <f t="shared" ca="1" si="30"/>
        <v>0</v>
      </c>
      <c r="S161" s="32">
        <f t="shared" ca="1" si="30"/>
        <v>0</v>
      </c>
      <c r="T161" s="32">
        <f t="shared" ca="1" si="30"/>
        <v>500</v>
      </c>
      <c r="U161" s="32">
        <f t="shared" ca="1" si="30"/>
        <v>0</v>
      </c>
      <c r="V161" s="32">
        <f t="shared" ca="1" si="30"/>
        <v>0</v>
      </c>
      <c r="W161" s="32">
        <f t="shared" ca="1" si="30"/>
        <v>500</v>
      </c>
      <c r="X161" s="32">
        <f t="shared" ca="1" si="30"/>
        <v>0</v>
      </c>
      <c r="Y161" s="32">
        <f t="shared" ca="1" si="30"/>
        <v>0</v>
      </c>
      <c r="Z161" s="27">
        <f ca="1">SUM(B161:Y161)</f>
        <v>4000</v>
      </c>
      <c r="AA161" s="28">
        <f ca="1">Z161/COUNT(B$1:Y$1)</f>
        <v>166.66666666666666</v>
      </c>
    </row>
    <row r="162" spans="1:27" ht="17" thickBot="1">
      <c r="A162" s="33" t="s">
        <v>11</v>
      </c>
      <c r="B162" s="34">
        <f t="shared" ref="B162:Y162" ca="1" si="31">SUM(B160:B161)</f>
        <v>500</v>
      </c>
      <c r="C162" s="34">
        <f t="shared" ca="1" si="31"/>
        <v>10000</v>
      </c>
      <c r="D162" s="34">
        <f t="shared" ca="1" si="31"/>
        <v>10000</v>
      </c>
      <c r="E162" s="34">
        <f t="shared" ca="1" si="31"/>
        <v>10500</v>
      </c>
      <c r="F162" s="34">
        <f t="shared" ca="1" si="31"/>
        <v>15000</v>
      </c>
      <c r="G162" s="34">
        <f t="shared" ca="1" si="31"/>
        <v>0</v>
      </c>
      <c r="H162" s="34">
        <f t="shared" ca="1" si="31"/>
        <v>500</v>
      </c>
      <c r="I162" s="34">
        <f t="shared" ca="1" si="31"/>
        <v>0</v>
      </c>
      <c r="J162" s="34">
        <f t="shared" ca="1" si="31"/>
        <v>0</v>
      </c>
      <c r="K162" s="34">
        <f t="shared" ca="1" si="31"/>
        <v>500</v>
      </c>
      <c r="L162" s="34">
        <f t="shared" ca="1" si="31"/>
        <v>0</v>
      </c>
      <c r="M162" s="34">
        <f t="shared" ca="1" si="31"/>
        <v>0</v>
      </c>
      <c r="N162" s="34">
        <f t="shared" ca="1" si="31"/>
        <v>500</v>
      </c>
      <c r="O162" s="34">
        <f t="shared" ca="1" si="31"/>
        <v>0</v>
      </c>
      <c r="P162" s="34">
        <f t="shared" ca="1" si="31"/>
        <v>0</v>
      </c>
      <c r="Q162" s="34">
        <f t="shared" ca="1" si="31"/>
        <v>500</v>
      </c>
      <c r="R162" s="34">
        <f t="shared" ca="1" si="31"/>
        <v>0</v>
      </c>
      <c r="S162" s="34">
        <f t="shared" ca="1" si="31"/>
        <v>0</v>
      </c>
      <c r="T162" s="34">
        <f t="shared" ca="1" si="31"/>
        <v>500</v>
      </c>
      <c r="U162" s="34">
        <f t="shared" ca="1" si="31"/>
        <v>0</v>
      </c>
      <c r="V162" s="34">
        <f t="shared" ca="1" si="31"/>
        <v>0</v>
      </c>
      <c r="W162" s="34">
        <f t="shared" ca="1" si="31"/>
        <v>500</v>
      </c>
      <c r="X162" s="34">
        <f t="shared" ca="1" si="31"/>
        <v>0</v>
      </c>
      <c r="Y162" s="34">
        <f t="shared" ca="1" si="31"/>
        <v>0</v>
      </c>
      <c r="Z162" s="35">
        <f ca="1">SUM(Z160:Z161)</f>
        <v>49000</v>
      </c>
      <c r="AA162" s="36">
        <f ca="1">Z162/COUNT(B$1:Y$1)</f>
        <v>2041.6666666666667</v>
      </c>
    </row>
    <row r="163" spans="1:27" ht="17" thickTop="1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</row>
    <row r="164" spans="1:27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</row>
    <row r="165" spans="1:27">
      <c r="A165" s="20" t="str">
        <f ca="1">"Liquiditätsplan "&amp;TEXT(B$1,"MM/JJJJ")&amp;" - "&amp;TEXT(Y$1,"MM/JJJJ")&amp;" Monatliches Ergebnis"</f>
        <v>Liquiditätsplan 05/2020 - 04/2022 Monatliches Ergebnis</v>
      </c>
      <c r="B165" s="21">
        <f t="shared" ref="B165:AA165" ca="1" si="32">B$1</f>
        <v>43952</v>
      </c>
      <c r="C165" s="21">
        <f t="shared" ca="1" si="32"/>
        <v>43983</v>
      </c>
      <c r="D165" s="21">
        <f t="shared" ca="1" si="32"/>
        <v>44013</v>
      </c>
      <c r="E165" s="21">
        <f t="shared" ca="1" si="32"/>
        <v>44044</v>
      </c>
      <c r="F165" s="21">
        <f t="shared" ca="1" si="32"/>
        <v>44075</v>
      </c>
      <c r="G165" s="21">
        <f t="shared" ca="1" si="32"/>
        <v>44105</v>
      </c>
      <c r="H165" s="21">
        <f t="shared" ca="1" si="32"/>
        <v>44136</v>
      </c>
      <c r="I165" s="21">
        <f t="shared" ca="1" si="32"/>
        <v>44166</v>
      </c>
      <c r="J165" s="21">
        <f t="shared" ca="1" si="32"/>
        <v>44197</v>
      </c>
      <c r="K165" s="21">
        <f t="shared" ca="1" si="32"/>
        <v>44228</v>
      </c>
      <c r="L165" s="21">
        <f t="shared" ca="1" si="32"/>
        <v>44256</v>
      </c>
      <c r="M165" s="21">
        <f t="shared" ca="1" si="32"/>
        <v>44287</v>
      </c>
      <c r="N165" s="21">
        <f t="shared" ca="1" si="32"/>
        <v>44317</v>
      </c>
      <c r="O165" s="21">
        <f t="shared" ca="1" si="32"/>
        <v>44348</v>
      </c>
      <c r="P165" s="21">
        <f t="shared" ca="1" si="32"/>
        <v>44378</v>
      </c>
      <c r="Q165" s="21">
        <f t="shared" ca="1" si="32"/>
        <v>44409</v>
      </c>
      <c r="R165" s="21">
        <f t="shared" ca="1" si="32"/>
        <v>44440</v>
      </c>
      <c r="S165" s="21">
        <f t="shared" ca="1" si="32"/>
        <v>44470</v>
      </c>
      <c r="T165" s="21">
        <f t="shared" ca="1" si="32"/>
        <v>44501</v>
      </c>
      <c r="U165" s="21">
        <f t="shared" ca="1" si="32"/>
        <v>44531</v>
      </c>
      <c r="V165" s="21">
        <f t="shared" ca="1" si="32"/>
        <v>44562</v>
      </c>
      <c r="W165" s="21">
        <f t="shared" ca="1" si="32"/>
        <v>44593</v>
      </c>
      <c r="X165" s="21">
        <f t="shared" ca="1" si="32"/>
        <v>44621</v>
      </c>
      <c r="Y165" s="21">
        <f t="shared" ca="1" si="32"/>
        <v>44652</v>
      </c>
      <c r="Z165" s="23" t="str">
        <f t="shared" si="32"/>
        <v>Summe</v>
      </c>
      <c r="AA165" s="23" t="str">
        <f t="shared" si="32"/>
        <v>Monatlich</v>
      </c>
    </row>
    <row r="166" spans="1:27">
      <c r="A166" s="31" t="s">
        <v>17</v>
      </c>
      <c r="B166" s="32">
        <f ca="1">B83</f>
        <v>-50110</v>
      </c>
      <c r="C166" s="32">
        <f t="shared" ref="C166:Y166" ca="1" si="33">C83</f>
        <v>-62010</v>
      </c>
      <c r="D166" s="32">
        <f t="shared" ca="1" si="33"/>
        <v>-86035.755154673243</v>
      </c>
      <c r="E166" s="32">
        <f t="shared" ca="1" si="33"/>
        <v>-62110</v>
      </c>
      <c r="F166" s="32">
        <f t="shared" ca="1" si="33"/>
        <v>-63210</v>
      </c>
      <c r="G166" s="32">
        <f t="shared" ca="1" si="33"/>
        <v>-62010</v>
      </c>
      <c r="H166" s="32">
        <f t="shared" ca="1" si="33"/>
        <v>-62310</v>
      </c>
      <c r="I166" s="32">
        <f t="shared" ca="1" si="33"/>
        <v>-63510</v>
      </c>
      <c r="J166" s="32">
        <f t="shared" ca="1" si="33"/>
        <v>-82976.833372758687</v>
      </c>
      <c r="K166" s="32">
        <f t="shared" ca="1" si="33"/>
        <v>-62310</v>
      </c>
      <c r="L166" s="32">
        <f t="shared" ca="1" si="33"/>
        <v>-62360</v>
      </c>
      <c r="M166" s="32">
        <f t="shared" ca="1" si="33"/>
        <v>-62160</v>
      </c>
      <c r="N166" s="32">
        <f t="shared" ca="1" si="33"/>
        <v>-62460</v>
      </c>
      <c r="O166" s="32">
        <f t="shared" ca="1" si="33"/>
        <v>-62160</v>
      </c>
      <c r="P166" s="32">
        <f t="shared" ca="1" si="33"/>
        <v>-81003.765906526416</v>
      </c>
      <c r="Q166" s="32">
        <f t="shared" ca="1" si="33"/>
        <v>-62260</v>
      </c>
      <c r="R166" s="32">
        <f t="shared" ca="1" si="33"/>
        <v>-63360</v>
      </c>
      <c r="S166" s="32">
        <f t="shared" ca="1" si="33"/>
        <v>-62160</v>
      </c>
      <c r="T166" s="32">
        <f t="shared" ca="1" si="33"/>
        <v>-62460</v>
      </c>
      <c r="U166" s="32">
        <f t="shared" ca="1" si="33"/>
        <v>-62160</v>
      </c>
      <c r="V166" s="32">
        <f t="shared" ca="1" si="33"/>
        <v>-81608.920794599137</v>
      </c>
      <c r="W166" s="32">
        <f t="shared" ca="1" si="33"/>
        <v>-62310</v>
      </c>
      <c r="X166" s="32">
        <f t="shared" ca="1" si="33"/>
        <v>-62360</v>
      </c>
      <c r="Y166" s="32">
        <f t="shared" ca="1" si="33"/>
        <v>-62160</v>
      </c>
      <c r="Z166" s="27">
        <f ca="1">SUM(B166:Y166)</f>
        <v>-1567575.2752285576</v>
      </c>
      <c r="AA166" s="28">
        <f ca="1">Z166/COUNT(B$1:Y$1)</f>
        <v>-65315.636467856566</v>
      </c>
    </row>
    <row r="167" spans="1:27">
      <c r="A167" s="31" t="s">
        <v>9</v>
      </c>
      <c r="B167" s="32">
        <f t="shared" ref="B167:Y167" ca="1" si="34">B162</f>
        <v>500</v>
      </c>
      <c r="C167" s="32">
        <f t="shared" ca="1" si="34"/>
        <v>10000</v>
      </c>
      <c r="D167" s="32">
        <f t="shared" ca="1" si="34"/>
        <v>10000</v>
      </c>
      <c r="E167" s="32">
        <f t="shared" ca="1" si="34"/>
        <v>10500</v>
      </c>
      <c r="F167" s="32">
        <f t="shared" ca="1" si="34"/>
        <v>15000</v>
      </c>
      <c r="G167" s="32">
        <f t="shared" ca="1" si="34"/>
        <v>0</v>
      </c>
      <c r="H167" s="32">
        <f t="shared" ca="1" si="34"/>
        <v>500</v>
      </c>
      <c r="I167" s="32">
        <f t="shared" ca="1" si="34"/>
        <v>0</v>
      </c>
      <c r="J167" s="32">
        <f t="shared" ca="1" si="34"/>
        <v>0</v>
      </c>
      <c r="K167" s="32">
        <f t="shared" ca="1" si="34"/>
        <v>500</v>
      </c>
      <c r="L167" s="32">
        <f t="shared" ca="1" si="34"/>
        <v>0</v>
      </c>
      <c r="M167" s="32">
        <f t="shared" ca="1" si="34"/>
        <v>0</v>
      </c>
      <c r="N167" s="32">
        <f t="shared" ca="1" si="34"/>
        <v>500</v>
      </c>
      <c r="O167" s="32">
        <f t="shared" ca="1" si="34"/>
        <v>0</v>
      </c>
      <c r="P167" s="32">
        <f t="shared" ca="1" si="34"/>
        <v>0</v>
      </c>
      <c r="Q167" s="32">
        <f t="shared" ca="1" si="34"/>
        <v>500</v>
      </c>
      <c r="R167" s="32">
        <f t="shared" ca="1" si="34"/>
        <v>0</v>
      </c>
      <c r="S167" s="32">
        <f t="shared" ca="1" si="34"/>
        <v>0</v>
      </c>
      <c r="T167" s="32">
        <f t="shared" ca="1" si="34"/>
        <v>500</v>
      </c>
      <c r="U167" s="32">
        <f t="shared" ca="1" si="34"/>
        <v>0</v>
      </c>
      <c r="V167" s="32">
        <f t="shared" ca="1" si="34"/>
        <v>0</v>
      </c>
      <c r="W167" s="32">
        <f t="shared" ca="1" si="34"/>
        <v>500</v>
      </c>
      <c r="X167" s="32">
        <f t="shared" ca="1" si="34"/>
        <v>0</v>
      </c>
      <c r="Y167" s="32">
        <f t="shared" ca="1" si="34"/>
        <v>0</v>
      </c>
      <c r="Z167" s="27"/>
      <c r="AA167" s="28">
        <f ca="1">Z167/COUNT(B$1:Y$1)</f>
        <v>0</v>
      </c>
    </row>
    <row r="168" spans="1:27">
      <c r="A168" s="31" t="s">
        <v>51</v>
      </c>
      <c r="B168" s="32">
        <f t="shared" ref="B168:Y168" ca="1" si="35">VLOOKUP(B1,INCOME,2,FALSE)</f>
        <v>66601.152356675375</v>
      </c>
      <c r="C168" s="32">
        <f t="shared" ca="1" si="35"/>
        <v>85957.188820136478</v>
      </c>
      <c r="D168" s="32">
        <f t="shared" ca="1" si="35"/>
        <v>57024.725697314629</v>
      </c>
      <c r="E168" s="32">
        <f t="shared" ca="1" si="35"/>
        <v>43502.523409952737</v>
      </c>
      <c r="F168" s="32">
        <f t="shared" ca="1" si="35"/>
        <v>35654.134419182607</v>
      </c>
      <c r="G168" s="32">
        <f t="shared" ca="1" si="35"/>
        <v>80611.08801142851</v>
      </c>
      <c r="H168" s="32">
        <f t="shared" ca="1" si="35"/>
        <v>67622.399885811465</v>
      </c>
      <c r="I168" s="32">
        <f t="shared" ca="1" si="35"/>
        <v>63163.917171922491</v>
      </c>
      <c r="J168" s="32">
        <f t="shared" ca="1" si="35"/>
        <v>52263.038928795824</v>
      </c>
      <c r="K168" s="32">
        <f t="shared" ca="1" si="35"/>
        <v>53198.813089695599</v>
      </c>
      <c r="L168" s="32">
        <f t="shared" ca="1" si="35"/>
        <v>73705.389397486841</v>
      </c>
      <c r="M168" s="32">
        <f t="shared" ca="1" si="35"/>
        <v>71461.329979530245</v>
      </c>
      <c r="N168" s="32">
        <f t="shared" ca="1" si="35"/>
        <v>56697.633631041761</v>
      </c>
      <c r="O168" s="32">
        <f t="shared" ca="1" si="35"/>
        <v>31651.356910293558</v>
      </c>
      <c r="P168" s="32">
        <f t="shared" ca="1" si="35"/>
        <v>40633.700783166656</v>
      </c>
      <c r="Q168" s="32">
        <f t="shared" ca="1" si="35"/>
        <v>56232.8614696238</v>
      </c>
      <c r="R168" s="32">
        <f t="shared" ca="1" si="35"/>
        <v>45674.761096317088</v>
      </c>
      <c r="S168" s="32">
        <f t="shared" ca="1" si="35"/>
        <v>44562.404244316829</v>
      </c>
      <c r="T168" s="32">
        <f t="shared" ca="1" si="35"/>
        <v>57918.4380658468</v>
      </c>
      <c r="U168" s="32">
        <f t="shared" ca="1" si="35"/>
        <v>77685.485151622182</v>
      </c>
      <c r="V168" s="32">
        <f t="shared" ca="1" si="35"/>
        <v>87712.640930713387</v>
      </c>
      <c r="W168" s="32">
        <f t="shared" ca="1" si="35"/>
        <v>64487.095263600822</v>
      </c>
      <c r="X168" s="32">
        <f t="shared" ca="1" si="35"/>
        <v>86490.870159233367</v>
      </c>
      <c r="Y168" s="32">
        <f t="shared" ca="1" si="35"/>
        <v>47720.04485886883</v>
      </c>
      <c r="Z168" s="27">
        <f t="shared" ref="Z168" ca="1" si="36">SUM(B168:Y168)</f>
        <v>1448232.9937325784</v>
      </c>
      <c r="AA168" s="28">
        <f ca="1">Z168/COUNT(B$1:Y$1)</f>
        <v>60343.041405524098</v>
      </c>
    </row>
    <row r="169" spans="1:27">
      <c r="A169" s="31" t="s">
        <v>26</v>
      </c>
      <c r="B169" s="32">
        <f t="shared" ref="B169:Y169" ca="1" si="37">IFERROR(VLOOKUP(B1,CREDIT,2,FALSE),0)</f>
        <v>0</v>
      </c>
      <c r="C169" s="32">
        <f t="shared" ca="1" si="37"/>
        <v>0</v>
      </c>
      <c r="D169" s="32">
        <f t="shared" ca="1" si="37"/>
        <v>0</v>
      </c>
      <c r="E169" s="32">
        <f t="shared" ca="1" si="37"/>
        <v>0</v>
      </c>
      <c r="F169" s="32">
        <f t="shared" ca="1" si="37"/>
        <v>0</v>
      </c>
      <c r="G169" s="32">
        <f t="shared" ca="1" si="37"/>
        <v>0</v>
      </c>
      <c r="H169" s="32">
        <f t="shared" ca="1" si="37"/>
        <v>0</v>
      </c>
      <c r="I169" s="32">
        <f t="shared" ca="1" si="37"/>
        <v>0</v>
      </c>
      <c r="J169" s="32">
        <f t="shared" ca="1" si="37"/>
        <v>0</v>
      </c>
      <c r="K169" s="32">
        <f t="shared" ca="1" si="37"/>
        <v>0</v>
      </c>
      <c r="L169" s="32">
        <f t="shared" ca="1" si="37"/>
        <v>0</v>
      </c>
      <c r="M169" s="32">
        <f t="shared" ca="1" si="37"/>
        <v>0</v>
      </c>
      <c r="N169" s="32">
        <f t="shared" ca="1" si="37"/>
        <v>0</v>
      </c>
      <c r="O169" s="32">
        <f t="shared" ca="1" si="37"/>
        <v>65000</v>
      </c>
      <c r="P169" s="32">
        <f t="shared" ca="1" si="37"/>
        <v>0</v>
      </c>
      <c r="Q169" s="32">
        <f t="shared" ca="1" si="37"/>
        <v>0</v>
      </c>
      <c r="R169" s="32">
        <f t="shared" ca="1" si="37"/>
        <v>0</v>
      </c>
      <c r="S169" s="32">
        <f t="shared" ca="1" si="37"/>
        <v>0</v>
      </c>
      <c r="T169" s="32">
        <f t="shared" ca="1" si="37"/>
        <v>0</v>
      </c>
      <c r="U169" s="32">
        <f t="shared" ca="1" si="37"/>
        <v>0</v>
      </c>
      <c r="V169" s="32">
        <f t="shared" ca="1" si="37"/>
        <v>0</v>
      </c>
      <c r="W169" s="32">
        <f t="shared" ca="1" si="37"/>
        <v>0</v>
      </c>
      <c r="X169" s="32">
        <f t="shared" ca="1" si="37"/>
        <v>0</v>
      </c>
      <c r="Y169" s="32">
        <f t="shared" ca="1" si="37"/>
        <v>0</v>
      </c>
      <c r="Z169" s="27"/>
      <c r="AA169" s="28">
        <f ca="1">Z169/COUNT(B$1:Y$1)</f>
        <v>0</v>
      </c>
    </row>
    <row r="170" spans="1:27" ht="17" thickBot="1">
      <c r="A170" s="33" t="s">
        <v>27</v>
      </c>
      <c r="B170" s="34">
        <f ca="1">SUM(B166:B169)</f>
        <v>16991.152356675375</v>
      </c>
      <c r="C170" s="34">
        <f t="shared" ref="C170:Y170" ca="1" si="38">SUM(C166:C169)</f>
        <v>33947.188820136478</v>
      </c>
      <c r="D170" s="34">
        <f t="shared" ca="1" si="38"/>
        <v>-19011.029457358614</v>
      </c>
      <c r="E170" s="34">
        <f t="shared" ca="1" si="38"/>
        <v>-8107.476590047263</v>
      </c>
      <c r="F170" s="34">
        <f t="shared" ca="1" si="38"/>
        <v>-12555.865580817393</v>
      </c>
      <c r="G170" s="34">
        <f t="shared" ca="1" si="38"/>
        <v>18601.08801142851</v>
      </c>
      <c r="H170" s="34">
        <f t="shared" ca="1" si="38"/>
        <v>5812.3998858114646</v>
      </c>
      <c r="I170" s="34">
        <f t="shared" ca="1" si="38"/>
        <v>-346.08282807750948</v>
      </c>
      <c r="J170" s="34">
        <f t="shared" ca="1" si="38"/>
        <v>-30713.794443962863</v>
      </c>
      <c r="K170" s="34">
        <f t="shared" ca="1" si="38"/>
        <v>-8611.186910304401</v>
      </c>
      <c r="L170" s="34">
        <f t="shared" ca="1" si="38"/>
        <v>11345.389397486841</v>
      </c>
      <c r="M170" s="34">
        <f t="shared" ca="1" si="38"/>
        <v>9301.3299795302446</v>
      </c>
      <c r="N170" s="34">
        <f t="shared" ca="1" si="38"/>
        <v>-5262.366368958239</v>
      </c>
      <c r="O170" s="34">
        <f t="shared" ca="1" si="38"/>
        <v>34491.356910293558</v>
      </c>
      <c r="P170" s="34">
        <f t="shared" ca="1" si="38"/>
        <v>-40370.06512335976</v>
      </c>
      <c r="Q170" s="34">
        <f t="shared" ca="1" si="38"/>
        <v>-5527.1385303761999</v>
      </c>
      <c r="R170" s="34">
        <f t="shared" ca="1" si="38"/>
        <v>-17685.238903682912</v>
      </c>
      <c r="S170" s="34">
        <f t="shared" ca="1" si="38"/>
        <v>-17597.595755683171</v>
      </c>
      <c r="T170" s="34">
        <f t="shared" ca="1" si="38"/>
        <v>-4041.5619341532001</v>
      </c>
      <c r="U170" s="34">
        <f t="shared" ca="1" si="38"/>
        <v>15525.485151622182</v>
      </c>
      <c r="V170" s="34">
        <f t="shared" ca="1" si="38"/>
        <v>6103.7201361142506</v>
      </c>
      <c r="W170" s="34">
        <f t="shared" ca="1" si="38"/>
        <v>2677.0952636008224</v>
      </c>
      <c r="X170" s="34">
        <f t="shared" ca="1" si="38"/>
        <v>24130.870159233367</v>
      </c>
      <c r="Y170" s="34">
        <f t="shared" ca="1" si="38"/>
        <v>-14439.95514113117</v>
      </c>
      <c r="Z170" s="35">
        <f ca="1">SUM(Z166:Z169)</f>
        <v>-119342.28149597929</v>
      </c>
      <c r="AA170" s="36">
        <f ca="1">Z170/COUNT(B$1:Y$1)</f>
        <v>-4972.5950623324707</v>
      </c>
    </row>
    <row r="171" spans="1:27" ht="17" thickTop="1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</row>
    <row r="172" spans="1:27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</row>
    <row r="173" spans="1:27">
      <c r="A173" s="20" t="str">
        <f ca="1">"Liquidität "&amp;TEXT(B$1,"MM/JJJJ")&amp;" - "&amp;TEXT(Y$1,"MM/JJJJ")</f>
        <v>Liquidität 05/2020 - 04/2022</v>
      </c>
      <c r="B173" s="21">
        <f t="shared" ref="B173:AA173" ca="1" si="39">B$1</f>
        <v>43952</v>
      </c>
      <c r="C173" s="21">
        <f t="shared" ca="1" si="39"/>
        <v>43983</v>
      </c>
      <c r="D173" s="21">
        <f t="shared" ca="1" si="39"/>
        <v>44013</v>
      </c>
      <c r="E173" s="21">
        <f t="shared" ca="1" si="39"/>
        <v>44044</v>
      </c>
      <c r="F173" s="21">
        <f t="shared" ca="1" si="39"/>
        <v>44075</v>
      </c>
      <c r="G173" s="21">
        <f t="shared" ca="1" si="39"/>
        <v>44105</v>
      </c>
      <c r="H173" s="21">
        <f t="shared" ca="1" si="39"/>
        <v>44136</v>
      </c>
      <c r="I173" s="21">
        <f t="shared" ca="1" si="39"/>
        <v>44166</v>
      </c>
      <c r="J173" s="21">
        <f t="shared" ca="1" si="39"/>
        <v>44197</v>
      </c>
      <c r="K173" s="21">
        <f t="shared" ca="1" si="39"/>
        <v>44228</v>
      </c>
      <c r="L173" s="21">
        <f t="shared" ca="1" si="39"/>
        <v>44256</v>
      </c>
      <c r="M173" s="21">
        <f t="shared" ca="1" si="39"/>
        <v>44287</v>
      </c>
      <c r="N173" s="21">
        <f t="shared" ca="1" si="39"/>
        <v>44317</v>
      </c>
      <c r="O173" s="21">
        <f t="shared" ca="1" si="39"/>
        <v>44348</v>
      </c>
      <c r="P173" s="21">
        <f t="shared" ca="1" si="39"/>
        <v>44378</v>
      </c>
      <c r="Q173" s="21">
        <f t="shared" ca="1" si="39"/>
        <v>44409</v>
      </c>
      <c r="R173" s="21">
        <f t="shared" ca="1" si="39"/>
        <v>44440</v>
      </c>
      <c r="S173" s="21">
        <f t="shared" ca="1" si="39"/>
        <v>44470</v>
      </c>
      <c r="T173" s="21">
        <f t="shared" ca="1" si="39"/>
        <v>44501</v>
      </c>
      <c r="U173" s="21">
        <f t="shared" ca="1" si="39"/>
        <v>44531</v>
      </c>
      <c r="V173" s="21">
        <f t="shared" ca="1" si="39"/>
        <v>44562</v>
      </c>
      <c r="W173" s="21">
        <f t="shared" ca="1" si="39"/>
        <v>44593</v>
      </c>
      <c r="X173" s="21">
        <f t="shared" ca="1" si="39"/>
        <v>44621</v>
      </c>
      <c r="Y173" s="21">
        <f t="shared" ca="1" si="39"/>
        <v>44652</v>
      </c>
      <c r="Z173" s="23" t="str">
        <f t="shared" si="39"/>
        <v>Summe</v>
      </c>
      <c r="AA173" s="23" t="str">
        <f t="shared" si="39"/>
        <v>Monatlich</v>
      </c>
    </row>
    <row r="174" spans="1:27" s="3" customFormat="1" ht="14">
      <c r="A174" s="24" t="s">
        <v>23</v>
      </c>
      <c r="B174" s="26">
        <f t="shared" ref="B174:Y174" ca="1" si="40">VLOOKUP(B1,ACCOUNT_LIMIT,5,FALSE)</f>
        <v>0</v>
      </c>
      <c r="C174" s="26">
        <f t="shared" ca="1" si="40"/>
        <v>0</v>
      </c>
      <c r="D174" s="26">
        <f t="shared" ca="1" si="40"/>
        <v>0</v>
      </c>
      <c r="E174" s="26">
        <f t="shared" ca="1" si="40"/>
        <v>0</v>
      </c>
      <c r="F174" s="26">
        <f t="shared" ca="1" si="40"/>
        <v>0</v>
      </c>
      <c r="G174" s="26">
        <f t="shared" ca="1" si="40"/>
        <v>0</v>
      </c>
      <c r="H174" s="26">
        <f t="shared" ca="1" si="40"/>
        <v>0</v>
      </c>
      <c r="I174" s="26">
        <f t="shared" ca="1" si="40"/>
        <v>0</v>
      </c>
      <c r="J174" s="26">
        <f t="shared" ca="1" si="40"/>
        <v>0</v>
      </c>
      <c r="K174" s="26">
        <f t="shared" ca="1" si="40"/>
        <v>0</v>
      </c>
      <c r="L174" s="26">
        <f t="shared" ca="1" si="40"/>
        <v>0</v>
      </c>
      <c r="M174" s="26">
        <f t="shared" ca="1" si="40"/>
        <v>0</v>
      </c>
      <c r="N174" s="26">
        <f t="shared" ca="1" si="40"/>
        <v>0</v>
      </c>
      <c r="O174" s="26">
        <f t="shared" ca="1" si="40"/>
        <v>0</v>
      </c>
      <c r="P174" s="26">
        <f t="shared" ca="1" si="40"/>
        <v>0</v>
      </c>
      <c r="Q174" s="26">
        <f t="shared" ca="1" si="40"/>
        <v>0</v>
      </c>
      <c r="R174" s="26">
        <f t="shared" ca="1" si="40"/>
        <v>0</v>
      </c>
      <c r="S174" s="26">
        <f t="shared" ca="1" si="40"/>
        <v>0</v>
      </c>
      <c r="T174" s="26">
        <f t="shared" ca="1" si="40"/>
        <v>0</v>
      </c>
      <c r="U174" s="26">
        <f t="shared" ca="1" si="40"/>
        <v>0</v>
      </c>
      <c r="V174" s="26">
        <f t="shared" ca="1" si="40"/>
        <v>0</v>
      </c>
      <c r="W174" s="26">
        <f t="shared" ca="1" si="40"/>
        <v>0</v>
      </c>
      <c r="X174" s="26">
        <f t="shared" ca="1" si="40"/>
        <v>0</v>
      </c>
      <c r="Y174" s="26">
        <f t="shared" ca="1" si="40"/>
        <v>0</v>
      </c>
      <c r="Z174" s="27"/>
      <c r="AA174" s="28"/>
    </row>
    <row r="175" spans="1:27" s="3" customFormat="1" ht="14">
      <c r="A175" s="24" t="s">
        <v>24</v>
      </c>
      <c r="B175" s="26">
        <f ca="1">Konten!C13+B170</f>
        <v>56991.152356675375</v>
      </c>
      <c r="C175" s="26">
        <f t="shared" ref="C175:Y175" ca="1" si="41">B175+C170</f>
        <v>90938.341176811853</v>
      </c>
      <c r="D175" s="26">
        <f t="shared" ca="1" si="41"/>
        <v>71927.311719453239</v>
      </c>
      <c r="E175" s="26">
        <f t="shared" ca="1" si="41"/>
        <v>63819.835129405976</v>
      </c>
      <c r="F175" s="26">
        <f t="shared" ca="1" si="41"/>
        <v>51263.969548588582</v>
      </c>
      <c r="G175" s="26">
        <f t="shared" ca="1" si="41"/>
        <v>69865.0575600171</v>
      </c>
      <c r="H175" s="26">
        <f t="shared" ca="1" si="41"/>
        <v>75677.457445828564</v>
      </c>
      <c r="I175" s="26">
        <f t="shared" ca="1" si="41"/>
        <v>75331.374617751047</v>
      </c>
      <c r="J175" s="26">
        <f t="shared" ca="1" si="41"/>
        <v>44617.580173788185</v>
      </c>
      <c r="K175" s="26">
        <f t="shared" ca="1" si="41"/>
        <v>36006.393263483784</v>
      </c>
      <c r="L175" s="26">
        <f t="shared" ca="1" si="41"/>
        <v>47351.782660970624</v>
      </c>
      <c r="M175" s="26">
        <f t="shared" ca="1" si="41"/>
        <v>56653.112640500869</v>
      </c>
      <c r="N175" s="26">
        <f t="shared" ca="1" si="41"/>
        <v>51390.74627154263</v>
      </c>
      <c r="O175" s="26">
        <f t="shared" ca="1" si="41"/>
        <v>85882.103181836195</v>
      </c>
      <c r="P175" s="26">
        <f t="shared" ca="1" si="41"/>
        <v>45512.038058476435</v>
      </c>
      <c r="Q175" s="26">
        <f t="shared" ca="1" si="41"/>
        <v>39984.899528100235</v>
      </c>
      <c r="R175" s="26">
        <f t="shared" ca="1" si="41"/>
        <v>22299.660624417324</v>
      </c>
      <c r="S175" s="26">
        <f t="shared" ca="1" si="41"/>
        <v>4702.0648687341527</v>
      </c>
      <c r="T175" s="26">
        <f t="shared" ca="1" si="41"/>
        <v>660.50293458095257</v>
      </c>
      <c r="U175" s="26">
        <f t="shared" ca="1" si="41"/>
        <v>16185.988086203135</v>
      </c>
      <c r="V175" s="26">
        <f t="shared" ca="1" si="41"/>
        <v>22289.708222317386</v>
      </c>
      <c r="W175" s="26">
        <f t="shared" ca="1" si="41"/>
        <v>24966.803485918208</v>
      </c>
      <c r="X175" s="26">
        <f t="shared" ca="1" si="41"/>
        <v>49097.673645151575</v>
      </c>
      <c r="Y175" s="26">
        <f t="shared" ca="1" si="41"/>
        <v>34657.718504020406</v>
      </c>
      <c r="Z175" s="27"/>
      <c r="AA175" s="28"/>
    </row>
    <row r="176" spans="1:27" s="3" customFormat="1" ht="15" thickBot="1">
      <c r="A176" s="33" t="s">
        <v>10</v>
      </c>
      <c r="B176" s="34">
        <f ca="1">B175-B174</f>
        <v>56991.152356675375</v>
      </c>
      <c r="C176" s="34">
        <f t="shared" ref="C176:Y176" ca="1" si="42">C175-C174</f>
        <v>90938.341176811853</v>
      </c>
      <c r="D176" s="34">
        <f t="shared" ca="1" si="42"/>
        <v>71927.311719453239</v>
      </c>
      <c r="E176" s="34">
        <f t="shared" ca="1" si="42"/>
        <v>63819.835129405976</v>
      </c>
      <c r="F176" s="34">
        <f t="shared" ca="1" si="42"/>
        <v>51263.969548588582</v>
      </c>
      <c r="G176" s="34">
        <f t="shared" ca="1" si="42"/>
        <v>69865.0575600171</v>
      </c>
      <c r="H176" s="34">
        <f t="shared" ca="1" si="42"/>
        <v>75677.457445828564</v>
      </c>
      <c r="I176" s="34">
        <f t="shared" ca="1" si="42"/>
        <v>75331.374617751047</v>
      </c>
      <c r="J176" s="34">
        <f t="shared" ca="1" si="42"/>
        <v>44617.580173788185</v>
      </c>
      <c r="K176" s="34">
        <f t="shared" ca="1" si="42"/>
        <v>36006.393263483784</v>
      </c>
      <c r="L176" s="34">
        <f t="shared" ca="1" si="42"/>
        <v>47351.782660970624</v>
      </c>
      <c r="M176" s="34">
        <f t="shared" ca="1" si="42"/>
        <v>56653.112640500869</v>
      </c>
      <c r="N176" s="34">
        <f t="shared" ca="1" si="42"/>
        <v>51390.74627154263</v>
      </c>
      <c r="O176" s="34">
        <f t="shared" ca="1" si="42"/>
        <v>85882.103181836195</v>
      </c>
      <c r="P176" s="34">
        <f t="shared" ca="1" si="42"/>
        <v>45512.038058476435</v>
      </c>
      <c r="Q176" s="34">
        <f t="shared" ca="1" si="42"/>
        <v>39984.899528100235</v>
      </c>
      <c r="R176" s="34">
        <f t="shared" ca="1" si="42"/>
        <v>22299.660624417324</v>
      </c>
      <c r="S176" s="34">
        <f t="shared" ca="1" si="42"/>
        <v>4702.0648687341527</v>
      </c>
      <c r="T176" s="34">
        <f t="shared" ca="1" si="42"/>
        <v>660.50293458095257</v>
      </c>
      <c r="U176" s="34">
        <f t="shared" ca="1" si="42"/>
        <v>16185.988086203135</v>
      </c>
      <c r="V176" s="34">
        <f t="shared" ca="1" si="42"/>
        <v>22289.708222317386</v>
      </c>
      <c r="W176" s="34">
        <f t="shared" ca="1" si="42"/>
        <v>24966.803485918208</v>
      </c>
      <c r="X176" s="34">
        <f t="shared" ca="1" si="42"/>
        <v>49097.673645151575</v>
      </c>
      <c r="Y176" s="34">
        <f t="shared" ca="1" si="42"/>
        <v>34657.718504020406</v>
      </c>
      <c r="Z176" s="39"/>
      <c r="AA176" s="36"/>
    </row>
    <row r="177" spans="1:27" s="3" customFormat="1" ht="17" thickTop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"/>
      <c r="Y177" s="1"/>
      <c r="Z177" s="1"/>
      <c r="AA177" s="1"/>
    </row>
    <row r="178" spans="1:27" s="3" customForma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1"/>
      <c r="Y178" s="1"/>
      <c r="Z178" s="1"/>
      <c r="AA178" s="1"/>
    </row>
    <row r="181" spans="1:27" s="3" customFormat="1">
      <c r="A181" s="11"/>
      <c r="D181" s="7"/>
      <c r="E181" s="7"/>
      <c r="F181" s="7"/>
      <c r="G181" s="7"/>
      <c r="H181" s="7"/>
      <c r="L181" s="7"/>
      <c r="M181" s="7"/>
      <c r="N181" s="7"/>
      <c r="P181" s="7"/>
      <c r="Q181" s="7"/>
      <c r="R181" s="7"/>
      <c r="S181" s="7"/>
      <c r="T181" s="7"/>
      <c r="U181" s="7"/>
      <c r="V181" s="7"/>
      <c r="W181" s="7"/>
      <c r="X181" s="1"/>
      <c r="Y181" s="1"/>
      <c r="Z181" s="1"/>
      <c r="AA181" s="1"/>
    </row>
    <row r="185" spans="1:27" s="3" customFormat="1">
      <c r="A185" s="9"/>
      <c r="B185" s="9"/>
      <c r="C185" s="9"/>
      <c r="D185" s="9"/>
      <c r="E185" s="9"/>
      <c r="F185" s="9"/>
      <c r="G185" s="9"/>
      <c r="H185" s="7"/>
      <c r="K185" s="7"/>
      <c r="L185" s="7"/>
      <c r="M185" s="7"/>
      <c r="N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7" s="3" customFormat="1">
      <c r="A186"/>
      <c r="B186"/>
      <c r="C186"/>
      <c r="D186"/>
      <c r="E186"/>
      <c r="F186"/>
      <c r="G186"/>
      <c r="H186" s="5"/>
      <c r="K186" s="5"/>
      <c r="L186" s="5"/>
      <c r="M186" s="5"/>
      <c r="N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7" s="3" customFormat="1">
      <c r="A187"/>
      <c r="B187"/>
      <c r="C187"/>
      <c r="D187"/>
      <c r="E187"/>
      <c r="F187"/>
      <c r="G187"/>
      <c r="H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7" s="3" customFormat="1">
      <c r="A188"/>
      <c r="B188"/>
      <c r="C188"/>
      <c r="D188"/>
      <c r="E188"/>
      <c r="F188"/>
      <c r="G188"/>
      <c r="H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7" s="3" customFormat="1">
      <c r="A189"/>
      <c r="B189"/>
      <c r="C189"/>
      <c r="D189"/>
      <c r="E189"/>
      <c r="F189"/>
      <c r="G189"/>
      <c r="H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7" s="3" customFormat="1">
      <c r="A190"/>
      <c r="B190"/>
      <c r="C190"/>
      <c r="D190"/>
      <c r="E190"/>
      <c r="F190"/>
      <c r="G190"/>
      <c r="H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7" s="3" customFormat="1">
      <c r="A191"/>
      <c r="B191"/>
      <c r="C191"/>
      <c r="D191"/>
      <c r="E191"/>
      <c r="F191"/>
      <c r="G191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7" s="3" customFormat="1">
      <c r="A192"/>
      <c r="B192"/>
      <c r="C192"/>
      <c r="D192"/>
      <c r="E192"/>
      <c r="F192"/>
      <c r="G192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s="3" customFormat="1">
      <c r="A193"/>
      <c r="B193"/>
      <c r="C193"/>
      <c r="D193"/>
      <c r="E193"/>
      <c r="F193"/>
      <c r="G19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s="3" customFormat="1">
      <c r="A194"/>
      <c r="B194"/>
      <c r="C194"/>
      <c r="D194"/>
      <c r="E194"/>
      <c r="F194"/>
      <c r="G194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s="3" customFormat="1">
      <c r="A195"/>
      <c r="B195"/>
      <c r="C195"/>
      <c r="D195"/>
      <c r="E195"/>
      <c r="F195"/>
      <c r="G19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s="3" customFormat="1">
      <c r="A196"/>
      <c r="B196"/>
      <c r="C196"/>
      <c r="D196"/>
      <c r="E196"/>
      <c r="F196"/>
      <c r="G19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</sheetData>
  <sheetProtection sheet="1" objects="1" scenarios="1"/>
  <printOptions gridLines="1" gridLinesSet="0"/>
  <pageMargins left="0.55118110236220474" right="0.31496062992125984" top="0.35433070866141736" bottom="0.31496062992125984" header="0.15748031496062992" footer="0.15748031496062992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C4203-1780-DC49-BF82-B355A5CE3D7A}">
  <sheetPr>
    <tabColor rgb="FF76F112"/>
  </sheetPr>
  <dimension ref="A1:J73"/>
  <sheetViews>
    <sheetView zoomScale="130" zoomScaleNormal="130" workbookViewId="0">
      <pane ySplit="1" topLeftCell="A2" activePane="bottomLeft" state="frozen"/>
      <selection activeCell="E60" sqref="E60"/>
      <selection pane="bottomLeft" activeCell="D7" sqref="D7"/>
    </sheetView>
  </sheetViews>
  <sheetFormatPr baseColWidth="10" defaultRowHeight="14"/>
  <cols>
    <col min="1" max="2" width="29.7109375" style="41" customWidth="1"/>
    <col min="3" max="3" width="11.28515625" style="10" customWidth="1"/>
    <col min="4" max="4" width="17" style="10" bestFit="1" customWidth="1"/>
    <col min="5" max="5" width="13.140625" style="10" bestFit="1" customWidth="1"/>
    <col min="6" max="6" width="11.140625" style="10" bestFit="1" customWidth="1"/>
    <col min="7" max="7" width="11.140625" style="10" customWidth="1"/>
    <col min="8" max="8" width="10" style="10" bestFit="1" customWidth="1"/>
    <col min="9" max="9" width="11.85546875" style="10" bestFit="1" customWidth="1"/>
    <col min="10" max="10" width="10" style="10" bestFit="1" customWidth="1"/>
    <col min="11" max="16384" width="10.7109375" style="10"/>
  </cols>
  <sheetData>
    <row r="1" spans="1:10" ht="30">
      <c r="A1" s="113" t="s">
        <v>19</v>
      </c>
      <c r="B1" s="113" t="s">
        <v>44</v>
      </c>
      <c r="C1" s="113" t="str">
        <f>AUX!B11</f>
        <v>Rhythmus</v>
      </c>
      <c r="D1" s="114" t="s">
        <v>5</v>
      </c>
      <c r="E1" s="115" t="s">
        <v>21</v>
      </c>
      <c r="F1" s="116" t="s">
        <v>20</v>
      </c>
      <c r="G1" s="117" t="s">
        <v>83</v>
      </c>
      <c r="H1" s="118" t="str">
        <f>AUX!C11</f>
        <v>Periodizität</v>
      </c>
      <c r="I1" s="118" t="s">
        <v>18</v>
      </c>
      <c r="J1" s="110"/>
    </row>
    <row r="2" spans="1:10" ht="15">
      <c r="A2" s="68" t="s">
        <v>29</v>
      </c>
      <c r="B2" s="68"/>
      <c r="C2" s="69" t="s">
        <v>1</v>
      </c>
      <c r="D2" s="70">
        <v>100</v>
      </c>
      <c r="E2" s="71">
        <v>43780</v>
      </c>
      <c r="F2" s="103">
        <f t="shared" ref="F2:F33" si="0">IF(A2&lt;&gt;"",ULTIMO,"")</f>
        <v>72686</v>
      </c>
      <c r="G2" s="112">
        <f ca="1">IF(E2&lt;&gt;"",IF(E2&gt;=TODAY(),E2,EDATE(E2,(INT(DATEDIF(E2,TODAY()-1,"m")/H2)+1)*H2)),"")</f>
        <v>44054</v>
      </c>
      <c r="H2" s="105">
        <f>IFERROR(VLOOKUP(C2,AUX!$B$12:$C$16,2,FALSE),"")</f>
        <v>3</v>
      </c>
      <c r="I2" s="40">
        <f t="shared" ref="I2:I19" si="1">IF(E2&lt;&gt;"",EOMONTH(E2,-1)+1,"")</f>
        <v>43770</v>
      </c>
      <c r="J2" s="105"/>
    </row>
    <row r="3" spans="1:10" ht="15">
      <c r="A3" s="68" t="s">
        <v>32</v>
      </c>
      <c r="B3" s="68"/>
      <c r="C3" s="69" t="s">
        <v>0</v>
      </c>
      <c r="D3" s="70">
        <v>30</v>
      </c>
      <c r="E3" s="71">
        <v>43922</v>
      </c>
      <c r="F3" s="103">
        <f t="shared" si="0"/>
        <v>72686</v>
      </c>
      <c r="G3" s="112">
        <f t="shared" ref="G3:G19" ca="1" si="2">IF(E3&lt;&gt;"",IF(E3&gt;=TODAY(),E3,EDATE(E3,(INT(DATEDIF(E3,TODAY()-1,"m")/H3)+1)*H3)),"")</f>
        <v>43983</v>
      </c>
      <c r="H3" s="105">
        <f>IFERROR(VLOOKUP(C3,AUX!$B$12:$C$16,2,FALSE),"")</f>
        <v>1</v>
      </c>
      <c r="I3" s="40">
        <f t="shared" si="1"/>
        <v>43922</v>
      </c>
      <c r="J3" s="105"/>
    </row>
    <row r="4" spans="1:10" ht="15">
      <c r="A4" s="68" t="s">
        <v>30</v>
      </c>
      <c r="B4" s="68"/>
      <c r="C4" s="69" t="s">
        <v>2</v>
      </c>
      <c r="D4" s="70">
        <v>50</v>
      </c>
      <c r="E4" s="71">
        <v>44234</v>
      </c>
      <c r="F4" s="103">
        <f t="shared" si="0"/>
        <v>72686</v>
      </c>
      <c r="G4" s="112">
        <f t="shared" ca="1" si="2"/>
        <v>44234</v>
      </c>
      <c r="H4" s="105">
        <f>IFERROR(VLOOKUP(C4,AUX!$B$12:$C$16,2,FALSE),"")</f>
        <v>12</v>
      </c>
      <c r="I4" s="40">
        <f t="shared" si="1"/>
        <v>44228</v>
      </c>
      <c r="J4" s="105"/>
    </row>
    <row r="5" spans="1:10" ht="15">
      <c r="A5" s="68" t="s">
        <v>33</v>
      </c>
      <c r="B5" s="68"/>
      <c r="C5" s="69" t="s">
        <v>0</v>
      </c>
      <c r="D5" s="70">
        <v>200</v>
      </c>
      <c r="E5" s="71">
        <v>43983</v>
      </c>
      <c r="F5" s="103">
        <f t="shared" si="0"/>
        <v>72686</v>
      </c>
      <c r="G5" s="112">
        <f t="shared" ca="1" si="2"/>
        <v>43983</v>
      </c>
      <c r="H5" s="105">
        <f>IFERROR(VLOOKUP(C5,AUX!$B$12:$C$16,2,FALSE),"")</f>
        <v>1</v>
      </c>
      <c r="I5" s="40">
        <f t="shared" si="1"/>
        <v>43983</v>
      </c>
      <c r="J5" s="105"/>
    </row>
    <row r="6" spans="1:10" ht="15">
      <c r="A6" s="68" t="s">
        <v>76</v>
      </c>
      <c r="B6" s="68"/>
      <c r="C6" s="69" t="s">
        <v>0</v>
      </c>
      <c r="D6" s="70">
        <v>47300</v>
      </c>
      <c r="E6" s="71">
        <v>43946</v>
      </c>
      <c r="F6" s="103">
        <f t="shared" si="0"/>
        <v>72686</v>
      </c>
      <c r="G6" s="112">
        <f t="shared" ca="1" si="2"/>
        <v>43976</v>
      </c>
      <c r="H6" s="105">
        <f>IFERROR(VLOOKUP(C6,AUX!$B$12:$C$16,2,FALSE),"")</f>
        <v>1</v>
      </c>
      <c r="I6" s="40">
        <f t="shared" si="1"/>
        <v>43922</v>
      </c>
      <c r="J6" s="105"/>
    </row>
    <row r="7" spans="1:10" ht="15">
      <c r="A7" s="68" t="s">
        <v>77</v>
      </c>
      <c r="B7" s="68"/>
      <c r="C7" s="69" t="s">
        <v>0</v>
      </c>
      <c r="D7" s="70">
        <v>12000</v>
      </c>
      <c r="E7" s="71">
        <v>44007</v>
      </c>
      <c r="F7" s="103">
        <f t="shared" si="0"/>
        <v>72686</v>
      </c>
      <c r="G7" s="112">
        <f t="shared" ca="1" si="2"/>
        <v>44007</v>
      </c>
      <c r="H7" s="105">
        <f>IFERROR(VLOOKUP(C7,AUX!$B$12:$C$16,2,FALSE),"")</f>
        <v>1</v>
      </c>
      <c r="I7" s="40">
        <f t="shared" si="1"/>
        <v>43983</v>
      </c>
      <c r="J7" s="105"/>
    </row>
    <row r="8" spans="1:10" ht="15">
      <c r="A8" s="68" t="s">
        <v>3</v>
      </c>
      <c r="B8" s="68"/>
      <c r="C8" s="69" t="s">
        <v>0</v>
      </c>
      <c r="D8" s="70">
        <v>400</v>
      </c>
      <c r="E8" s="71">
        <v>43891</v>
      </c>
      <c r="F8" s="103">
        <f t="shared" si="0"/>
        <v>72686</v>
      </c>
      <c r="G8" s="112">
        <f t="shared" ca="1" si="2"/>
        <v>43983</v>
      </c>
      <c r="H8" s="105">
        <f>IFERROR(VLOOKUP(C8,AUX!$B$12:$C$16,2,FALSE),"")</f>
        <v>1</v>
      </c>
      <c r="I8" s="40">
        <f t="shared" si="1"/>
        <v>43891</v>
      </c>
      <c r="J8" s="105"/>
    </row>
    <row r="9" spans="1:10" ht="15">
      <c r="A9" s="68" t="s">
        <v>34</v>
      </c>
      <c r="B9" s="68"/>
      <c r="C9" s="69" t="s">
        <v>0</v>
      </c>
      <c r="D9" s="70">
        <v>500</v>
      </c>
      <c r="E9" s="71">
        <v>43922</v>
      </c>
      <c r="F9" s="103">
        <f t="shared" ref="F9:F21" si="3">IF(A9&lt;&gt;"",ULTIMO,"")</f>
        <v>72686</v>
      </c>
      <c r="G9" s="112">
        <f t="shared" ca="1" si="2"/>
        <v>43983</v>
      </c>
      <c r="H9" s="105">
        <f>IFERROR(VLOOKUP(C9,AUX!$B$12:$C$16,2,FALSE),"")</f>
        <v>1</v>
      </c>
      <c r="I9" s="40">
        <f t="shared" si="1"/>
        <v>43922</v>
      </c>
      <c r="J9" s="105"/>
    </row>
    <row r="10" spans="1:10" ht="15">
      <c r="A10" s="68" t="s">
        <v>35</v>
      </c>
      <c r="B10" s="68"/>
      <c r="C10" s="69" t="s">
        <v>0</v>
      </c>
      <c r="D10" s="70">
        <v>800</v>
      </c>
      <c r="E10" s="71">
        <v>43952</v>
      </c>
      <c r="F10" s="103">
        <f t="shared" si="3"/>
        <v>72686</v>
      </c>
      <c r="G10" s="112">
        <f t="shared" ca="1" si="2"/>
        <v>43983</v>
      </c>
      <c r="H10" s="105">
        <f>IFERROR(VLOOKUP(C10,AUX!$B$12:$C$16,2,FALSE),"")</f>
        <v>1</v>
      </c>
      <c r="I10" s="40">
        <f t="shared" si="1"/>
        <v>43952</v>
      </c>
      <c r="J10" s="105"/>
    </row>
    <row r="11" spans="1:10" ht="15">
      <c r="A11" s="68" t="s">
        <v>36</v>
      </c>
      <c r="B11" s="68"/>
      <c r="C11" s="69" t="s">
        <v>0</v>
      </c>
      <c r="D11" s="70">
        <v>200</v>
      </c>
      <c r="E11" s="71">
        <v>43952</v>
      </c>
      <c r="F11" s="103">
        <f t="shared" si="3"/>
        <v>72686</v>
      </c>
      <c r="G11" s="112">
        <f t="shared" ca="1" si="2"/>
        <v>43983</v>
      </c>
      <c r="H11" s="105">
        <f>IFERROR(VLOOKUP(C11,AUX!$B$12:$C$16,2,FALSE),"")</f>
        <v>1</v>
      </c>
      <c r="I11" s="40">
        <f t="shared" si="1"/>
        <v>43952</v>
      </c>
      <c r="J11" s="105"/>
    </row>
    <row r="12" spans="1:10" ht="15">
      <c r="A12" s="68" t="s">
        <v>37</v>
      </c>
      <c r="B12" s="111"/>
      <c r="C12" s="69" t="s">
        <v>2</v>
      </c>
      <c r="D12" s="70">
        <v>1000</v>
      </c>
      <c r="E12" s="71">
        <v>44075</v>
      </c>
      <c r="F12" s="103">
        <f t="shared" si="3"/>
        <v>72686</v>
      </c>
      <c r="G12" s="112">
        <f t="shared" ca="1" si="2"/>
        <v>44075</v>
      </c>
      <c r="H12" s="105">
        <f>IFERROR(VLOOKUP(C12,AUX!$B$12:$C$16,2,FALSE),"")</f>
        <v>12</v>
      </c>
      <c r="I12" s="40">
        <f t="shared" si="1"/>
        <v>44075</v>
      </c>
      <c r="J12" s="105"/>
    </row>
    <row r="13" spans="1:10" ht="15">
      <c r="A13" s="68" t="s">
        <v>38</v>
      </c>
      <c r="B13" s="68"/>
      <c r="C13" s="69" t="s">
        <v>16</v>
      </c>
      <c r="D13" s="70">
        <v>200</v>
      </c>
      <c r="E13" s="71">
        <v>43952</v>
      </c>
      <c r="F13" s="103">
        <f t="shared" si="3"/>
        <v>72686</v>
      </c>
      <c r="G13" s="112">
        <f t="shared" ca="1" si="2"/>
        <v>44013</v>
      </c>
      <c r="H13" s="105">
        <f>IFERROR(VLOOKUP(C13,AUX!$B$12:$C$16,2,FALSE),"")</f>
        <v>2</v>
      </c>
      <c r="I13" s="40">
        <f t="shared" si="1"/>
        <v>43952</v>
      </c>
      <c r="J13" s="105"/>
    </row>
    <row r="14" spans="1:10" ht="15">
      <c r="A14" s="68" t="s">
        <v>63</v>
      </c>
      <c r="B14" s="68" t="s">
        <v>39</v>
      </c>
      <c r="C14" s="69" t="s">
        <v>0</v>
      </c>
      <c r="D14" s="70">
        <v>500</v>
      </c>
      <c r="E14" s="71">
        <v>43922</v>
      </c>
      <c r="F14" s="103">
        <f t="shared" si="3"/>
        <v>72686</v>
      </c>
      <c r="G14" s="112">
        <f t="shared" ca="1" si="2"/>
        <v>43983</v>
      </c>
      <c r="H14" s="105">
        <f>IFERROR(VLOOKUP(C14,AUX!$B$12:$C$16,2,FALSE),"")</f>
        <v>1</v>
      </c>
      <c r="I14" s="40">
        <f t="shared" si="1"/>
        <v>43922</v>
      </c>
      <c r="J14" s="105"/>
    </row>
    <row r="15" spans="1:10" ht="15">
      <c r="A15" s="68" t="s">
        <v>40</v>
      </c>
      <c r="B15" s="68"/>
      <c r="C15" s="69" t="s">
        <v>0</v>
      </c>
      <c r="D15" s="70">
        <v>150</v>
      </c>
      <c r="E15" s="71">
        <v>44197</v>
      </c>
      <c r="F15" s="103">
        <f t="shared" si="3"/>
        <v>72686</v>
      </c>
      <c r="G15" s="112">
        <f t="shared" ca="1" si="2"/>
        <v>44197</v>
      </c>
      <c r="H15" s="105">
        <f>IFERROR(VLOOKUP(C15,AUX!$B$12:$C$16,2,FALSE),"")</f>
        <v>1</v>
      </c>
      <c r="I15" s="40">
        <f t="shared" si="1"/>
        <v>44197</v>
      </c>
      <c r="J15" s="105"/>
    </row>
    <row r="16" spans="1:10" ht="15">
      <c r="A16" s="68" t="s">
        <v>64</v>
      </c>
      <c r="B16" s="68"/>
      <c r="C16" s="69" t="s">
        <v>0</v>
      </c>
      <c r="D16" s="70">
        <v>80</v>
      </c>
      <c r="E16" s="71">
        <v>43891</v>
      </c>
      <c r="F16" s="103">
        <f t="shared" si="3"/>
        <v>72686</v>
      </c>
      <c r="G16" s="112">
        <f t="shared" ca="1" si="2"/>
        <v>43983</v>
      </c>
      <c r="H16" s="105">
        <f>IFERROR(VLOOKUP(C16,AUX!$B$12:$C$16,2,FALSE),"")</f>
        <v>1</v>
      </c>
      <c r="I16" s="40">
        <f t="shared" si="1"/>
        <v>43891</v>
      </c>
      <c r="J16" s="105"/>
    </row>
    <row r="17" spans="1:10" ht="15">
      <c r="A17" s="68" t="s">
        <v>43</v>
      </c>
      <c r="B17" s="68"/>
      <c r="C17" s="69" t="s">
        <v>2</v>
      </c>
      <c r="D17" s="70">
        <v>1500</v>
      </c>
      <c r="E17" s="71">
        <v>44197</v>
      </c>
      <c r="F17" s="103">
        <f t="shared" si="3"/>
        <v>72686</v>
      </c>
      <c r="G17" s="112">
        <f t="shared" ca="1" si="2"/>
        <v>44197</v>
      </c>
      <c r="H17" s="105">
        <f>IFERROR(VLOOKUP(C17,AUX!$B$12:$C$16,2,FALSE),"")</f>
        <v>12</v>
      </c>
      <c r="I17" s="40">
        <f t="shared" si="1"/>
        <v>44197</v>
      </c>
      <c r="J17" s="105"/>
    </row>
    <row r="18" spans="1:10" ht="15">
      <c r="A18" s="68" t="s">
        <v>41</v>
      </c>
      <c r="B18" s="68"/>
      <c r="C18" s="69" t="s">
        <v>2</v>
      </c>
      <c r="D18" s="70">
        <v>700</v>
      </c>
      <c r="E18" s="71">
        <v>44896</v>
      </c>
      <c r="F18" s="103">
        <f t="shared" si="3"/>
        <v>72686</v>
      </c>
      <c r="G18" s="112">
        <f t="shared" ca="1" si="2"/>
        <v>44896</v>
      </c>
      <c r="H18" s="105">
        <f>IFERROR(VLOOKUP(C18,AUX!$B$12:$C$16,2,FALSE),"")</f>
        <v>12</v>
      </c>
      <c r="I18" s="40">
        <f t="shared" si="1"/>
        <v>44896</v>
      </c>
      <c r="J18" s="105"/>
    </row>
    <row r="19" spans="1:10">
      <c r="A19" s="68"/>
      <c r="B19" s="68"/>
      <c r="C19" s="69"/>
      <c r="D19" s="70"/>
      <c r="E19" s="71"/>
      <c r="F19" s="103" t="str">
        <f t="shared" si="3"/>
        <v/>
      </c>
      <c r="G19" s="112" t="str">
        <f t="shared" ca="1" si="2"/>
        <v/>
      </c>
      <c r="H19" s="105" t="str">
        <f>IFERROR(VLOOKUP(C19,AUX!$B$12:$C$16,2,FALSE),"")</f>
        <v/>
      </c>
      <c r="I19" s="40" t="str">
        <f t="shared" si="1"/>
        <v/>
      </c>
      <c r="J19" s="105"/>
    </row>
    <row r="20" spans="1:10">
      <c r="A20" s="68"/>
      <c r="B20" s="68"/>
      <c r="C20" s="69"/>
      <c r="D20" s="70"/>
      <c r="E20" s="71"/>
      <c r="F20" s="103" t="str">
        <f t="shared" si="3"/>
        <v/>
      </c>
      <c r="G20" s="112" t="str">
        <f t="shared" ref="G20:G72" ca="1" si="4">IF(E20&lt;&gt;"",IF(E20&gt;=TODAY(),E20,EDATE(E20,(INT(DATEDIF(E20,TODAY()-1,"m")/H20)+1)*H20)),"")</f>
        <v/>
      </c>
      <c r="H20" s="105" t="str">
        <f>IFERROR(VLOOKUP(C20,AUX!$B$12:$C$16,2,FALSE),"")</f>
        <v/>
      </c>
      <c r="I20" s="40" t="str">
        <f t="shared" ref="I20:I72" si="5">IF(E20&lt;&gt;"",EOMONTH(E20,-1)+1,"")</f>
        <v/>
      </c>
      <c r="J20" s="105"/>
    </row>
    <row r="21" spans="1:10">
      <c r="A21" s="68"/>
      <c r="B21" s="68"/>
      <c r="C21" s="69"/>
      <c r="D21" s="70"/>
      <c r="E21" s="71"/>
      <c r="F21" s="103" t="str">
        <f t="shared" si="3"/>
        <v/>
      </c>
      <c r="G21" s="112" t="str">
        <f t="shared" ca="1" si="4"/>
        <v/>
      </c>
      <c r="H21" s="105" t="str">
        <f>IFERROR(VLOOKUP(C21,AUX!$B$12:$C$16,2,FALSE),"")</f>
        <v/>
      </c>
      <c r="I21" s="40" t="str">
        <f t="shared" si="5"/>
        <v/>
      </c>
      <c r="J21" s="105"/>
    </row>
    <row r="22" spans="1:10">
      <c r="A22" s="68"/>
      <c r="B22" s="68"/>
      <c r="C22" s="69"/>
      <c r="D22" s="70"/>
      <c r="E22" s="71"/>
      <c r="F22" s="103" t="str">
        <f t="shared" si="0"/>
        <v/>
      </c>
      <c r="G22" s="112" t="str">
        <f t="shared" ca="1" si="4"/>
        <v/>
      </c>
      <c r="H22" s="105" t="str">
        <f>IFERROR(VLOOKUP(C22,AUX!$B$12:$C$16,2,FALSE),"")</f>
        <v/>
      </c>
      <c r="I22" s="40" t="str">
        <f t="shared" si="5"/>
        <v/>
      </c>
      <c r="J22" s="105"/>
    </row>
    <row r="23" spans="1:10">
      <c r="A23" s="68"/>
      <c r="B23" s="68"/>
      <c r="C23" s="69"/>
      <c r="D23" s="70"/>
      <c r="E23" s="71"/>
      <c r="F23" s="103" t="str">
        <f t="shared" si="0"/>
        <v/>
      </c>
      <c r="G23" s="112" t="str">
        <f t="shared" ca="1" si="4"/>
        <v/>
      </c>
      <c r="H23" s="105" t="str">
        <f>IFERROR(VLOOKUP(C23,AUX!$B$12:$C$16,2,FALSE),"")</f>
        <v/>
      </c>
      <c r="I23" s="40" t="str">
        <f t="shared" si="5"/>
        <v/>
      </c>
      <c r="J23" s="105"/>
    </row>
    <row r="24" spans="1:10">
      <c r="A24" s="68"/>
      <c r="B24" s="68"/>
      <c r="C24" s="69"/>
      <c r="D24" s="70"/>
      <c r="E24" s="71"/>
      <c r="F24" s="103" t="str">
        <f t="shared" si="0"/>
        <v/>
      </c>
      <c r="G24" s="112" t="str">
        <f t="shared" ca="1" si="4"/>
        <v/>
      </c>
      <c r="H24" s="105" t="str">
        <f>IFERROR(VLOOKUP(C24,AUX!$B$12:$C$16,2,FALSE),"")</f>
        <v/>
      </c>
      <c r="I24" s="40" t="str">
        <f t="shared" si="5"/>
        <v/>
      </c>
      <c r="J24" s="105" t="str">
        <f t="shared" ref="J24:J66" ca="1" si="6">IF(OR(E24&gt;=TODAY(),E24=""),"",H24-MOD(DATEDIF(EOMONTH(E24,-1)+1,EOMONTH(TODAY(),-1)+1,"m"),H24))</f>
        <v/>
      </c>
    </row>
    <row r="25" spans="1:10">
      <c r="A25" s="68"/>
      <c r="B25" s="68"/>
      <c r="C25" s="69"/>
      <c r="D25" s="70"/>
      <c r="E25" s="71"/>
      <c r="F25" s="103" t="str">
        <f t="shared" si="0"/>
        <v/>
      </c>
      <c r="G25" s="112" t="str">
        <f t="shared" ca="1" si="4"/>
        <v/>
      </c>
      <c r="H25" s="105" t="str">
        <f>IFERROR(VLOOKUP(C25,AUX!$B$12:$C$16,2,FALSE),"")</f>
        <v/>
      </c>
      <c r="I25" s="40" t="str">
        <f t="shared" si="5"/>
        <v/>
      </c>
      <c r="J25" s="105" t="str">
        <f t="shared" ca="1" si="6"/>
        <v/>
      </c>
    </row>
    <row r="26" spans="1:10">
      <c r="A26" s="68"/>
      <c r="B26" s="68"/>
      <c r="C26" s="69"/>
      <c r="D26" s="70"/>
      <c r="E26" s="71"/>
      <c r="F26" s="103" t="str">
        <f t="shared" si="0"/>
        <v/>
      </c>
      <c r="G26" s="112" t="str">
        <f t="shared" ca="1" si="4"/>
        <v/>
      </c>
      <c r="H26" s="105" t="str">
        <f>IFERROR(VLOOKUP(C26,AUX!$B$12:$C$16,2,FALSE),"")</f>
        <v/>
      </c>
      <c r="I26" s="40" t="str">
        <f t="shared" si="5"/>
        <v/>
      </c>
      <c r="J26" s="105" t="str">
        <f t="shared" ca="1" si="6"/>
        <v/>
      </c>
    </row>
    <row r="27" spans="1:10">
      <c r="A27" s="68"/>
      <c r="B27" s="68"/>
      <c r="C27" s="69"/>
      <c r="D27" s="70"/>
      <c r="E27" s="71"/>
      <c r="F27" s="103" t="str">
        <f t="shared" si="0"/>
        <v/>
      </c>
      <c r="G27" s="112" t="str">
        <f t="shared" ca="1" si="4"/>
        <v/>
      </c>
      <c r="H27" s="105" t="str">
        <f>IFERROR(VLOOKUP(C27,AUX!$B$12:$C$16,2,FALSE),"")</f>
        <v/>
      </c>
      <c r="I27" s="40" t="str">
        <f t="shared" si="5"/>
        <v/>
      </c>
      <c r="J27" s="105" t="str">
        <f t="shared" ca="1" si="6"/>
        <v/>
      </c>
    </row>
    <row r="28" spans="1:10">
      <c r="A28" s="68"/>
      <c r="B28" s="68"/>
      <c r="C28" s="69"/>
      <c r="D28" s="70"/>
      <c r="E28" s="71"/>
      <c r="F28" s="103" t="str">
        <f t="shared" si="0"/>
        <v/>
      </c>
      <c r="G28" s="112" t="str">
        <f t="shared" ca="1" si="4"/>
        <v/>
      </c>
      <c r="H28" s="105" t="str">
        <f>IFERROR(VLOOKUP(C28,AUX!$B$12:$C$16,2,FALSE),"")</f>
        <v/>
      </c>
      <c r="I28" s="40" t="str">
        <f t="shared" si="5"/>
        <v/>
      </c>
      <c r="J28" s="105" t="str">
        <f t="shared" ca="1" si="6"/>
        <v/>
      </c>
    </row>
    <row r="29" spans="1:10">
      <c r="A29" s="68"/>
      <c r="B29" s="68"/>
      <c r="C29" s="69"/>
      <c r="D29" s="70"/>
      <c r="E29" s="71"/>
      <c r="F29" s="103" t="str">
        <f t="shared" si="0"/>
        <v/>
      </c>
      <c r="G29" s="112" t="str">
        <f t="shared" ca="1" si="4"/>
        <v/>
      </c>
      <c r="H29" s="105" t="str">
        <f>IFERROR(VLOOKUP(C29,AUX!$B$12:$C$16,2,FALSE),"")</f>
        <v/>
      </c>
      <c r="I29" s="40" t="str">
        <f t="shared" si="5"/>
        <v/>
      </c>
      <c r="J29" s="105" t="str">
        <f t="shared" ca="1" si="6"/>
        <v/>
      </c>
    </row>
    <row r="30" spans="1:10">
      <c r="A30" s="68"/>
      <c r="B30" s="68"/>
      <c r="C30" s="69"/>
      <c r="D30" s="70"/>
      <c r="E30" s="71"/>
      <c r="F30" s="103" t="str">
        <f t="shared" si="0"/>
        <v/>
      </c>
      <c r="G30" s="112" t="str">
        <f t="shared" ca="1" si="4"/>
        <v/>
      </c>
      <c r="H30" s="105" t="str">
        <f>IFERROR(VLOOKUP(C30,AUX!$B$12:$C$16,2,FALSE),"")</f>
        <v/>
      </c>
      <c r="I30" s="40" t="str">
        <f t="shared" si="5"/>
        <v/>
      </c>
      <c r="J30" s="105" t="str">
        <f t="shared" ca="1" si="6"/>
        <v/>
      </c>
    </row>
    <row r="31" spans="1:10">
      <c r="A31" s="68"/>
      <c r="B31" s="68"/>
      <c r="C31" s="72"/>
      <c r="D31" s="70" t="s">
        <v>45</v>
      </c>
      <c r="E31" s="71"/>
      <c r="F31" s="103" t="str">
        <f t="shared" si="0"/>
        <v/>
      </c>
      <c r="G31" s="112" t="str">
        <f t="shared" ca="1" si="4"/>
        <v/>
      </c>
      <c r="H31" s="105" t="str">
        <f>IFERROR(VLOOKUP(C31,AUX!$B$12:$C$16,2,FALSE),"")</f>
        <v/>
      </c>
      <c r="I31" s="40" t="str">
        <f t="shared" si="5"/>
        <v/>
      </c>
      <c r="J31" s="105" t="str">
        <f t="shared" ca="1" si="6"/>
        <v/>
      </c>
    </row>
    <row r="32" spans="1:10">
      <c r="A32" s="68"/>
      <c r="B32" s="68"/>
      <c r="C32" s="72"/>
      <c r="D32" s="70" t="s">
        <v>45</v>
      </c>
      <c r="E32" s="71"/>
      <c r="F32" s="103" t="str">
        <f t="shared" si="0"/>
        <v/>
      </c>
      <c r="G32" s="112" t="str">
        <f t="shared" ca="1" si="4"/>
        <v/>
      </c>
      <c r="H32" s="105" t="str">
        <f>IFERROR(VLOOKUP(C32,AUX!$B$12:$C$16,2,FALSE),"")</f>
        <v/>
      </c>
      <c r="I32" s="40" t="str">
        <f t="shared" si="5"/>
        <v/>
      </c>
      <c r="J32" s="105" t="str">
        <f t="shared" ca="1" si="6"/>
        <v/>
      </c>
    </row>
    <row r="33" spans="1:10">
      <c r="A33" s="68"/>
      <c r="B33" s="68"/>
      <c r="C33" s="72"/>
      <c r="D33" s="70" t="s">
        <v>45</v>
      </c>
      <c r="E33" s="71"/>
      <c r="F33" s="103" t="str">
        <f t="shared" si="0"/>
        <v/>
      </c>
      <c r="G33" s="112" t="str">
        <f t="shared" ca="1" si="4"/>
        <v/>
      </c>
      <c r="H33" s="105" t="str">
        <f>IFERROR(VLOOKUP(C33,AUX!$B$12:$C$16,2,FALSE),"")</f>
        <v/>
      </c>
      <c r="I33" s="40" t="str">
        <f t="shared" si="5"/>
        <v/>
      </c>
      <c r="J33" s="105" t="str">
        <f t="shared" ca="1" si="6"/>
        <v/>
      </c>
    </row>
    <row r="34" spans="1:10">
      <c r="A34" s="68"/>
      <c r="B34" s="68"/>
      <c r="C34" s="72"/>
      <c r="D34" s="70" t="s">
        <v>45</v>
      </c>
      <c r="E34" s="71"/>
      <c r="F34" s="103" t="str">
        <f t="shared" ref="F34:F65" si="7">IF(A34&lt;&gt;"",ULTIMO,"")</f>
        <v/>
      </c>
      <c r="G34" s="112" t="str">
        <f t="shared" ca="1" si="4"/>
        <v/>
      </c>
      <c r="H34" s="105" t="str">
        <f>IFERROR(VLOOKUP(C34,AUX!$B$12:$C$16,2,FALSE),"")</f>
        <v/>
      </c>
      <c r="I34" s="40" t="str">
        <f t="shared" si="5"/>
        <v/>
      </c>
      <c r="J34" s="105" t="str">
        <f t="shared" ca="1" si="6"/>
        <v/>
      </c>
    </row>
    <row r="35" spans="1:10">
      <c r="A35" s="68"/>
      <c r="B35" s="68"/>
      <c r="C35" s="72"/>
      <c r="D35" s="70" t="s">
        <v>45</v>
      </c>
      <c r="E35" s="71"/>
      <c r="F35" s="103" t="str">
        <f t="shared" si="7"/>
        <v/>
      </c>
      <c r="G35" s="112" t="str">
        <f t="shared" ca="1" si="4"/>
        <v/>
      </c>
      <c r="H35" s="105" t="str">
        <f>IFERROR(VLOOKUP(C35,AUX!$B$12:$C$16,2,FALSE),"")</f>
        <v/>
      </c>
      <c r="I35" s="40" t="str">
        <f t="shared" si="5"/>
        <v/>
      </c>
      <c r="J35" s="105" t="str">
        <f t="shared" ca="1" si="6"/>
        <v/>
      </c>
    </row>
    <row r="36" spans="1:10">
      <c r="A36" s="68"/>
      <c r="B36" s="68"/>
      <c r="C36" s="72"/>
      <c r="D36" s="70" t="s">
        <v>45</v>
      </c>
      <c r="E36" s="71"/>
      <c r="F36" s="103" t="str">
        <f t="shared" si="7"/>
        <v/>
      </c>
      <c r="G36" s="112" t="str">
        <f t="shared" ca="1" si="4"/>
        <v/>
      </c>
      <c r="H36" s="105" t="str">
        <f>IFERROR(VLOOKUP(C36,AUX!$B$12:$C$16,2,FALSE),"")</f>
        <v/>
      </c>
      <c r="I36" s="40" t="str">
        <f t="shared" si="5"/>
        <v/>
      </c>
      <c r="J36" s="105" t="str">
        <f t="shared" ca="1" si="6"/>
        <v/>
      </c>
    </row>
    <row r="37" spans="1:10">
      <c r="A37" s="68"/>
      <c r="B37" s="68"/>
      <c r="C37" s="72"/>
      <c r="D37" s="70" t="s">
        <v>45</v>
      </c>
      <c r="E37" s="71"/>
      <c r="F37" s="103" t="str">
        <f t="shared" si="7"/>
        <v/>
      </c>
      <c r="G37" s="112" t="str">
        <f t="shared" ca="1" si="4"/>
        <v/>
      </c>
      <c r="H37" s="105" t="str">
        <f>IFERROR(VLOOKUP(C37,AUX!$B$12:$C$16,2,FALSE),"")</f>
        <v/>
      </c>
      <c r="I37" s="40" t="str">
        <f t="shared" si="5"/>
        <v/>
      </c>
      <c r="J37" s="105" t="str">
        <f t="shared" ca="1" si="6"/>
        <v/>
      </c>
    </row>
    <row r="38" spans="1:10">
      <c r="A38" s="68"/>
      <c r="B38" s="68"/>
      <c r="C38" s="72"/>
      <c r="D38" s="70" t="s">
        <v>45</v>
      </c>
      <c r="E38" s="71"/>
      <c r="F38" s="103" t="str">
        <f t="shared" si="7"/>
        <v/>
      </c>
      <c r="G38" s="112" t="str">
        <f t="shared" ca="1" si="4"/>
        <v/>
      </c>
      <c r="H38" s="105" t="str">
        <f>IFERROR(VLOOKUP(C38,AUX!$B$12:$C$16,2,FALSE),"")</f>
        <v/>
      </c>
      <c r="I38" s="40" t="str">
        <f t="shared" si="5"/>
        <v/>
      </c>
      <c r="J38" s="105" t="str">
        <f t="shared" ca="1" si="6"/>
        <v/>
      </c>
    </row>
    <row r="39" spans="1:10">
      <c r="A39" s="68"/>
      <c r="B39" s="68"/>
      <c r="C39" s="72"/>
      <c r="D39" s="70" t="s">
        <v>45</v>
      </c>
      <c r="E39" s="71"/>
      <c r="F39" s="103" t="str">
        <f t="shared" si="7"/>
        <v/>
      </c>
      <c r="G39" s="112" t="str">
        <f t="shared" ca="1" si="4"/>
        <v/>
      </c>
      <c r="H39" s="105" t="str">
        <f>IFERROR(VLOOKUP(C39,AUX!$B$12:$C$16,2,FALSE),"")</f>
        <v/>
      </c>
      <c r="I39" s="40" t="str">
        <f t="shared" si="5"/>
        <v/>
      </c>
      <c r="J39" s="105" t="str">
        <f t="shared" ca="1" si="6"/>
        <v/>
      </c>
    </row>
    <row r="40" spans="1:10">
      <c r="A40" s="68"/>
      <c r="B40" s="68"/>
      <c r="C40" s="72"/>
      <c r="D40" s="70" t="s">
        <v>45</v>
      </c>
      <c r="E40" s="71"/>
      <c r="F40" s="103" t="str">
        <f t="shared" si="7"/>
        <v/>
      </c>
      <c r="G40" s="112" t="str">
        <f t="shared" ca="1" si="4"/>
        <v/>
      </c>
      <c r="H40" s="105" t="str">
        <f>IFERROR(VLOOKUP(C40,AUX!$B$12:$C$16,2,FALSE),"")</f>
        <v/>
      </c>
      <c r="I40" s="40" t="str">
        <f t="shared" si="5"/>
        <v/>
      </c>
      <c r="J40" s="105" t="str">
        <f t="shared" ca="1" si="6"/>
        <v/>
      </c>
    </row>
    <row r="41" spans="1:10">
      <c r="A41" s="68"/>
      <c r="B41" s="68"/>
      <c r="C41" s="72"/>
      <c r="D41" s="70" t="s">
        <v>45</v>
      </c>
      <c r="E41" s="71"/>
      <c r="F41" s="103" t="str">
        <f t="shared" si="7"/>
        <v/>
      </c>
      <c r="G41" s="112" t="str">
        <f t="shared" ca="1" si="4"/>
        <v/>
      </c>
      <c r="H41" s="105" t="str">
        <f>IFERROR(VLOOKUP(C41,AUX!$B$12:$C$16,2,FALSE),"")</f>
        <v/>
      </c>
      <c r="I41" s="40" t="str">
        <f t="shared" si="5"/>
        <v/>
      </c>
      <c r="J41" s="105" t="str">
        <f t="shared" ca="1" si="6"/>
        <v/>
      </c>
    </row>
    <row r="42" spans="1:10">
      <c r="A42" s="68"/>
      <c r="B42" s="68"/>
      <c r="C42" s="72"/>
      <c r="D42" s="70" t="s">
        <v>45</v>
      </c>
      <c r="E42" s="71"/>
      <c r="F42" s="103" t="str">
        <f t="shared" si="7"/>
        <v/>
      </c>
      <c r="G42" s="112" t="str">
        <f t="shared" ca="1" si="4"/>
        <v/>
      </c>
      <c r="H42" s="105" t="str">
        <f>IFERROR(VLOOKUP(C42,AUX!$B$12:$C$16,2,FALSE),"")</f>
        <v/>
      </c>
      <c r="I42" s="40" t="str">
        <f t="shared" si="5"/>
        <v/>
      </c>
      <c r="J42" s="105" t="str">
        <f t="shared" ca="1" si="6"/>
        <v/>
      </c>
    </row>
    <row r="43" spans="1:10">
      <c r="A43" s="68"/>
      <c r="B43" s="68"/>
      <c r="C43" s="72"/>
      <c r="D43" s="70" t="s">
        <v>45</v>
      </c>
      <c r="E43" s="71"/>
      <c r="F43" s="103" t="str">
        <f t="shared" si="7"/>
        <v/>
      </c>
      <c r="G43" s="112" t="str">
        <f t="shared" ca="1" si="4"/>
        <v/>
      </c>
      <c r="H43" s="105" t="str">
        <f>IFERROR(VLOOKUP(C43,AUX!$B$12:$C$16,2,FALSE),"")</f>
        <v/>
      </c>
      <c r="I43" s="40" t="str">
        <f t="shared" si="5"/>
        <v/>
      </c>
      <c r="J43" s="105" t="str">
        <f t="shared" ca="1" si="6"/>
        <v/>
      </c>
    </row>
    <row r="44" spans="1:10">
      <c r="A44" s="68"/>
      <c r="B44" s="68"/>
      <c r="C44" s="72"/>
      <c r="D44" s="70" t="s">
        <v>45</v>
      </c>
      <c r="E44" s="71"/>
      <c r="F44" s="103" t="str">
        <f t="shared" si="7"/>
        <v/>
      </c>
      <c r="G44" s="112" t="str">
        <f t="shared" ca="1" si="4"/>
        <v/>
      </c>
      <c r="H44" s="105" t="str">
        <f>IFERROR(VLOOKUP(C44,AUX!$B$12:$C$16,2,FALSE),"")</f>
        <v/>
      </c>
      <c r="I44" s="40" t="str">
        <f t="shared" si="5"/>
        <v/>
      </c>
      <c r="J44" s="105" t="str">
        <f t="shared" ca="1" si="6"/>
        <v/>
      </c>
    </row>
    <row r="45" spans="1:10">
      <c r="A45" s="68"/>
      <c r="B45" s="68"/>
      <c r="C45" s="72"/>
      <c r="D45" s="70" t="s">
        <v>45</v>
      </c>
      <c r="E45" s="71"/>
      <c r="F45" s="103" t="str">
        <f t="shared" si="7"/>
        <v/>
      </c>
      <c r="G45" s="112" t="str">
        <f t="shared" ca="1" si="4"/>
        <v/>
      </c>
      <c r="H45" s="105" t="str">
        <f>IFERROR(VLOOKUP(C45,AUX!$B$12:$C$16,2,FALSE),"")</f>
        <v/>
      </c>
      <c r="I45" s="40" t="str">
        <f t="shared" si="5"/>
        <v/>
      </c>
      <c r="J45" s="105" t="str">
        <f t="shared" ca="1" si="6"/>
        <v/>
      </c>
    </row>
    <row r="46" spans="1:10">
      <c r="A46" s="68"/>
      <c r="B46" s="68"/>
      <c r="C46" s="72"/>
      <c r="D46" s="70" t="s">
        <v>45</v>
      </c>
      <c r="E46" s="71"/>
      <c r="F46" s="103" t="str">
        <f t="shared" si="7"/>
        <v/>
      </c>
      <c r="G46" s="112" t="str">
        <f t="shared" ca="1" si="4"/>
        <v/>
      </c>
      <c r="H46" s="105" t="str">
        <f>IFERROR(VLOOKUP(C46,AUX!$B$12:$C$16,2,FALSE),"")</f>
        <v/>
      </c>
      <c r="I46" s="40" t="str">
        <f t="shared" si="5"/>
        <v/>
      </c>
      <c r="J46" s="105" t="str">
        <f t="shared" ca="1" si="6"/>
        <v/>
      </c>
    </row>
    <row r="47" spans="1:10">
      <c r="A47" s="68"/>
      <c r="B47" s="68"/>
      <c r="C47" s="72"/>
      <c r="D47" s="70" t="s">
        <v>45</v>
      </c>
      <c r="E47" s="71"/>
      <c r="F47" s="103" t="str">
        <f t="shared" si="7"/>
        <v/>
      </c>
      <c r="G47" s="112" t="str">
        <f t="shared" ca="1" si="4"/>
        <v/>
      </c>
      <c r="H47" s="105" t="str">
        <f>IFERROR(VLOOKUP(C47,AUX!$B$12:$C$16,2,FALSE),"")</f>
        <v/>
      </c>
      <c r="I47" s="40" t="str">
        <f t="shared" si="5"/>
        <v/>
      </c>
      <c r="J47" s="105" t="str">
        <f t="shared" ca="1" si="6"/>
        <v/>
      </c>
    </row>
    <row r="48" spans="1:10">
      <c r="A48" s="68"/>
      <c r="B48" s="68"/>
      <c r="C48" s="72"/>
      <c r="D48" s="70" t="s">
        <v>45</v>
      </c>
      <c r="E48" s="71"/>
      <c r="F48" s="103" t="str">
        <f t="shared" si="7"/>
        <v/>
      </c>
      <c r="G48" s="112" t="str">
        <f t="shared" ca="1" si="4"/>
        <v/>
      </c>
      <c r="H48" s="105" t="str">
        <f>IFERROR(VLOOKUP(C48,AUX!$B$12:$C$16,2,FALSE),"")</f>
        <v/>
      </c>
      <c r="I48" s="40" t="str">
        <f t="shared" si="5"/>
        <v/>
      </c>
      <c r="J48" s="105" t="str">
        <f t="shared" ca="1" si="6"/>
        <v/>
      </c>
    </row>
    <row r="49" spans="1:10">
      <c r="A49" s="68"/>
      <c r="B49" s="68"/>
      <c r="C49" s="72"/>
      <c r="D49" s="70" t="s">
        <v>45</v>
      </c>
      <c r="E49" s="71"/>
      <c r="F49" s="103" t="str">
        <f t="shared" si="7"/>
        <v/>
      </c>
      <c r="G49" s="112" t="str">
        <f t="shared" ca="1" si="4"/>
        <v/>
      </c>
      <c r="H49" s="105" t="str">
        <f>IFERROR(VLOOKUP(C49,AUX!$B$12:$C$16,2,FALSE),"")</f>
        <v/>
      </c>
      <c r="I49" s="40" t="str">
        <f t="shared" si="5"/>
        <v/>
      </c>
      <c r="J49" s="105" t="str">
        <f t="shared" ca="1" si="6"/>
        <v/>
      </c>
    </row>
    <row r="50" spans="1:10">
      <c r="A50" s="68"/>
      <c r="B50" s="68"/>
      <c r="C50" s="72"/>
      <c r="D50" s="70" t="s">
        <v>45</v>
      </c>
      <c r="E50" s="71"/>
      <c r="F50" s="103" t="str">
        <f t="shared" si="7"/>
        <v/>
      </c>
      <c r="G50" s="112" t="str">
        <f t="shared" ca="1" si="4"/>
        <v/>
      </c>
      <c r="H50" s="105" t="str">
        <f>IFERROR(VLOOKUP(C50,AUX!$B$12:$C$16,2,FALSE),"")</f>
        <v/>
      </c>
      <c r="I50" s="40" t="str">
        <f t="shared" si="5"/>
        <v/>
      </c>
      <c r="J50" s="105" t="str">
        <f t="shared" ca="1" si="6"/>
        <v/>
      </c>
    </row>
    <row r="51" spans="1:10">
      <c r="A51" s="68"/>
      <c r="B51" s="68"/>
      <c r="C51" s="72"/>
      <c r="D51" s="70" t="s">
        <v>45</v>
      </c>
      <c r="E51" s="71"/>
      <c r="F51" s="103" t="str">
        <f t="shared" si="7"/>
        <v/>
      </c>
      <c r="G51" s="112" t="str">
        <f t="shared" ca="1" si="4"/>
        <v/>
      </c>
      <c r="H51" s="105" t="str">
        <f>IFERROR(VLOOKUP(C51,AUX!$B$12:$C$16,2,FALSE),"")</f>
        <v/>
      </c>
      <c r="I51" s="40" t="str">
        <f t="shared" si="5"/>
        <v/>
      </c>
      <c r="J51" s="105" t="str">
        <f t="shared" ca="1" si="6"/>
        <v/>
      </c>
    </row>
    <row r="52" spans="1:10">
      <c r="A52" s="73"/>
      <c r="B52" s="68"/>
      <c r="C52" s="72"/>
      <c r="D52" s="70" t="s">
        <v>45</v>
      </c>
      <c r="E52" s="71"/>
      <c r="F52" s="103" t="str">
        <f t="shared" si="7"/>
        <v/>
      </c>
      <c r="G52" s="112" t="str">
        <f t="shared" ca="1" si="4"/>
        <v/>
      </c>
      <c r="H52" s="105" t="str">
        <f>IFERROR(VLOOKUP(C52,AUX!$B$12:$C$16,2,FALSE),"")</f>
        <v/>
      </c>
      <c r="I52" s="40" t="str">
        <f t="shared" si="5"/>
        <v/>
      </c>
      <c r="J52" s="105" t="str">
        <f t="shared" ca="1" si="6"/>
        <v/>
      </c>
    </row>
    <row r="53" spans="1:10">
      <c r="A53" s="68"/>
      <c r="B53" s="68"/>
      <c r="C53" s="72"/>
      <c r="D53" s="70" t="s">
        <v>45</v>
      </c>
      <c r="E53" s="71"/>
      <c r="F53" s="103" t="str">
        <f t="shared" si="7"/>
        <v/>
      </c>
      <c r="G53" s="112" t="str">
        <f t="shared" ca="1" si="4"/>
        <v/>
      </c>
      <c r="H53" s="105" t="str">
        <f>IFERROR(VLOOKUP(C53,AUX!$B$12:$C$16,2,FALSE),"")</f>
        <v/>
      </c>
      <c r="I53" s="40" t="str">
        <f t="shared" si="5"/>
        <v/>
      </c>
      <c r="J53" s="105" t="str">
        <f t="shared" ca="1" si="6"/>
        <v/>
      </c>
    </row>
    <row r="54" spans="1:10">
      <c r="A54" s="68"/>
      <c r="B54" s="68"/>
      <c r="C54" s="72"/>
      <c r="D54" s="70" t="s">
        <v>45</v>
      </c>
      <c r="E54" s="71"/>
      <c r="F54" s="103" t="str">
        <f t="shared" si="7"/>
        <v/>
      </c>
      <c r="G54" s="112" t="str">
        <f t="shared" ca="1" si="4"/>
        <v/>
      </c>
      <c r="H54" s="105" t="str">
        <f>IFERROR(VLOOKUP(C54,AUX!$B$12:$C$16,2,FALSE),"")</f>
        <v/>
      </c>
      <c r="I54" s="40" t="str">
        <f t="shared" si="5"/>
        <v/>
      </c>
      <c r="J54" s="105" t="str">
        <f t="shared" ca="1" si="6"/>
        <v/>
      </c>
    </row>
    <row r="55" spans="1:10">
      <c r="A55" s="68"/>
      <c r="B55" s="68"/>
      <c r="C55" s="72"/>
      <c r="D55" s="70" t="s">
        <v>45</v>
      </c>
      <c r="E55" s="71"/>
      <c r="F55" s="103" t="str">
        <f t="shared" si="7"/>
        <v/>
      </c>
      <c r="G55" s="112" t="str">
        <f t="shared" ca="1" si="4"/>
        <v/>
      </c>
      <c r="H55" s="105" t="str">
        <f>IFERROR(VLOOKUP(C55,AUX!$B$12:$C$16,2,FALSE),"")</f>
        <v/>
      </c>
      <c r="I55" s="40" t="str">
        <f t="shared" si="5"/>
        <v/>
      </c>
      <c r="J55" s="105" t="str">
        <f t="shared" ca="1" si="6"/>
        <v/>
      </c>
    </row>
    <row r="56" spans="1:10">
      <c r="A56" s="68"/>
      <c r="B56" s="68"/>
      <c r="C56" s="72"/>
      <c r="D56" s="70" t="s">
        <v>45</v>
      </c>
      <c r="E56" s="71"/>
      <c r="F56" s="103" t="str">
        <f t="shared" si="7"/>
        <v/>
      </c>
      <c r="G56" s="112" t="str">
        <f t="shared" ca="1" si="4"/>
        <v/>
      </c>
      <c r="H56" s="105" t="str">
        <f>IFERROR(VLOOKUP(C56,AUX!$B$12:$C$16,2,FALSE),"")</f>
        <v/>
      </c>
      <c r="I56" s="40" t="str">
        <f t="shared" si="5"/>
        <v/>
      </c>
      <c r="J56" s="105" t="str">
        <f t="shared" ca="1" si="6"/>
        <v/>
      </c>
    </row>
    <row r="57" spans="1:10">
      <c r="A57" s="68"/>
      <c r="B57" s="68"/>
      <c r="C57" s="72"/>
      <c r="D57" s="70" t="s">
        <v>45</v>
      </c>
      <c r="E57" s="71"/>
      <c r="F57" s="103" t="str">
        <f t="shared" si="7"/>
        <v/>
      </c>
      <c r="G57" s="112" t="str">
        <f t="shared" ca="1" si="4"/>
        <v/>
      </c>
      <c r="H57" s="105" t="str">
        <f>IFERROR(VLOOKUP(C57,AUX!$B$12:$C$16,2,FALSE),"")</f>
        <v/>
      </c>
      <c r="I57" s="40" t="str">
        <f t="shared" si="5"/>
        <v/>
      </c>
      <c r="J57" s="105" t="str">
        <f t="shared" ca="1" si="6"/>
        <v/>
      </c>
    </row>
    <row r="58" spans="1:10">
      <c r="A58" s="68"/>
      <c r="B58" s="68"/>
      <c r="C58" s="72"/>
      <c r="D58" s="70" t="s">
        <v>45</v>
      </c>
      <c r="E58" s="71"/>
      <c r="F58" s="103" t="str">
        <f t="shared" si="7"/>
        <v/>
      </c>
      <c r="G58" s="112" t="str">
        <f t="shared" ca="1" si="4"/>
        <v/>
      </c>
      <c r="H58" s="105" t="str">
        <f>IFERROR(VLOOKUP(C58,AUX!$B$12:$C$16,2,FALSE),"")</f>
        <v/>
      </c>
      <c r="I58" s="40" t="str">
        <f t="shared" si="5"/>
        <v/>
      </c>
      <c r="J58" s="105" t="str">
        <f t="shared" ca="1" si="6"/>
        <v/>
      </c>
    </row>
    <row r="59" spans="1:10">
      <c r="A59" s="68"/>
      <c r="B59" s="68"/>
      <c r="C59" s="72"/>
      <c r="D59" s="70" t="s">
        <v>45</v>
      </c>
      <c r="E59" s="71"/>
      <c r="F59" s="103" t="str">
        <f t="shared" si="7"/>
        <v/>
      </c>
      <c r="G59" s="112" t="str">
        <f t="shared" ca="1" si="4"/>
        <v/>
      </c>
      <c r="H59" s="105" t="str">
        <f>IFERROR(VLOOKUP(C59,AUX!$B$12:$C$16,2,FALSE),"")</f>
        <v/>
      </c>
      <c r="I59" s="40" t="str">
        <f t="shared" si="5"/>
        <v/>
      </c>
      <c r="J59" s="105" t="str">
        <f t="shared" ca="1" si="6"/>
        <v/>
      </c>
    </row>
    <row r="60" spans="1:10">
      <c r="A60" s="68"/>
      <c r="B60" s="68"/>
      <c r="C60" s="72"/>
      <c r="D60" s="70" t="s">
        <v>45</v>
      </c>
      <c r="E60" s="71"/>
      <c r="F60" s="103" t="str">
        <f t="shared" si="7"/>
        <v/>
      </c>
      <c r="G60" s="112" t="str">
        <f t="shared" ca="1" si="4"/>
        <v/>
      </c>
      <c r="H60" s="105" t="str">
        <f>IFERROR(VLOOKUP(C60,AUX!$B$12:$C$16,2,FALSE),"")</f>
        <v/>
      </c>
      <c r="I60" s="40" t="str">
        <f t="shared" si="5"/>
        <v/>
      </c>
      <c r="J60" s="105" t="str">
        <f t="shared" ca="1" si="6"/>
        <v/>
      </c>
    </row>
    <row r="61" spans="1:10">
      <c r="A61" s="68"/>
      <c r="B61" s="68"/>
      <c r="C61" s="72"/>
      <c r="D61" s="70" t="s">
        <v>45</v>
      </c>
      <c r="E61" s="71"/>
      <c r="F61" s="103" t="str">
        <f t="shared" si="7"/>
        <v/>
      </c>
      <c r="G61" s="112" t="str">
        <f t="shared" ca="1" si="4"/>
        <v/>
      </c>
      <c r="H61" s="105" t="str">
        <f>IFERROR(VLOOKUP(C61,AUX!$B$12:$C$16,2,FALSE),"")</f>
        <v/>
      </c>
      <c r="I61" s="40" t="str">
        <f t="shared" si="5"/>
        <v/>
      </c>
      <c r="J61" s="105" t="str">
        <f t="shared" ca="1" si="6"/>
        <v/>
      </c>
    </row>
    <row r="62" spans="1:10">
      <c r="A62" s="68"/>
      <c r="B62" s="68"/>
      <c r="C62" s="72"/>
      <c r="D62" s="70" t="s">
        <v>45</v>
      </c>
      <c r="E62" s="71"/>
      <c r="F62" s="103" t="str">
        <f t="shared" si="7"/>
        <v/>
      </c>
      <c r="G62" s="112" t="str">
        <f t="shared" ca="1" si="4"/>
        <v/>
      </c>
      <c r="H62" s="105" t="str">
        <f>IFERROR(VLOOKUP(C62,AUX!$B$12:$C$16,2,FALSE),"")</f>
        <v/>
      </c>
      <c r="I62" s="40" t="str">
        <f t="shared" si="5"/>
        <v/>
      </c>
      <c r="J62" s="105" t="str">
        <f t="shared" ca="1" si="6"/>
        <v/>
      </c>
    </row>
    <row r="63" spans="1:10">
      <c r="A63" s="68"/>
      <c r="B63" s="68"/>
      <c r="C63" s="72"/>
      <c r="D63" s="70" t="s">
        <v>45</v>
      </c>
      <c r="E63" s="71"/>
      <c r="F63" s="103" t="str">
        <f t="shared" si="7"/>
        <v/>
      </c>
      <c r="G63" s="112" t="str">
        <f t="shared" ca="1" si="4"/>
        <v/>
      </c>
      <c r="H63" s="105" t="str">
        <f>IFERROR(VLOOKUP(C63,AUX!$B$12:$C$16,2,FALSE),"")</f>
        <v/>
      </c>
      <c r="I63" s="40" t="str">
        <f t="shared" si="5"/>
        <v/>
      </c>
      <c r="J63" s="105" t="str">
        <f t="shared" ca="1" si="6"/>
        <v/>
      </c>
    </row>
    <row r="64" spans="1:10">
      <c r="A64" s="68"/>
      <c r="B64" s="68"/>
      <c r="C64" s="72"/>
      <c r="D64" s="70" t="s">
        <v>45</v>
      </c>
      <c r="E64" s="71"/>
      <c r="F64" s="103" t="str">
        <f t="shared" si="7"/>
        <v/>
      </c>
      <c r="G64" s="112" t="str">
        <f t="shared" ca="1" si="4"/>
        <v/>
      </c>
      <c r="H64" s="105" t="str">
        <f>IFERROR(VLOOKUP(C64,AUX!$B$12:$C$16,2,FALSE),"")</f>
        <v/>
      </c>
      <c r="I64" s="40" t="str">
        <f t="shared" si="5"/>
        <v/>
      </c>
      <c r="J64" s="105" t="str">
        <f t="shared" ca="1" si="6"/>
        <v/>
      </c>
    </row>
    <row r="65" spans="1:10">
      <c r="A65" s="68"/>
      <c r="B65" s="68"/>
      <c r="C65" s="72"/>
      <c r="D65" s="70" t="s">
        <v>45</v>
      </c>
      <c r="E65" s="71"/>
      <c r="F65" s="103" t="str">
        <f t="shared" si="7"/>
        <v/>
      </c>
      <c r="G65" s="112" t="str">
        <f t="shared" ca="1" si="4"/>
        <v/>
      </c>
      <c r="H65" s="105" t="str">
        <f>IFERROR(VLOOKUP(C65,AUX!$B$12:$C$16,2,FALSE),"")</f>
        <v/>
      </c>
      <c r="I65" s="40" t="str">
        <f t="shared" si="5"/>
        <v/>
      </c>
      <c r="J65" s="105" t="str">
        <f t="shared" ca="1" si="6"/>
        <v/>
      </c>
    </row>
    <row r="66" spans="1:10">
      <c r="A66" s="68"/>
      <c r="B66" s="68"/>
      <c r="C66" s="72"/>
      <c r="D66" s="70" t="s">
        <v>45</v>
      </c>
      <c r="E66" s="71"/>
      <c r="F66" s="103" t="str">
        <f t="shared" ref="F66:F72" si="8">IF(A66&lt;&gt;"",ULTIMO,"")</f>
        <v/>
      </c>
      <c r="G66" s="112" t="str">
        <f t="shared" ca="1" si="4"/>
        <v/>
      </c>
      <c r="H66" s="105" t="str">
        <f>IFERROR(VLOOKUP(C66,AUX!$B$12:$C$16,2,FALSE),"")</f>
        <v/>
      </c>
      <c r="I66" s="40" t="str">
        <f t="shared" si="5"/>
        <v/>
      </c>
      <c r="J66" s="105" t="str">
        <f t="shared" ca="1" si="6"/>
        <v/>
      </c>
    </row>
    <row r="67" spans="1:10">
      <c r="A67" s="68"/>
      <c r="B67" s="68"/>
      <c r="C67" s="72"/>
      <c r="D67" s="70" t="s">
        <v>45</v>
      </c>
      <c r="E67" s="71"/>
      <c r="F67" s="103" t="str">
        <f t="shared" si="8"/>
        <v/>
      </c>
      <c r="G67" s="112" t="str">
        <f t="shared" ca="1" si="4"/>
        <v/>
      </c>
      <c r="H67" s="105" t="str">
        <f>IFERROR(VLOOKUP(C67,AUX!$B$12:$C$16,2,FALSE),"")</f>
        <v/>
      </c>
      <c r="I67" s="40" t="str">
        <f t="shared" si="5"/>
        <v/>
      </c>
      <c r="J67" s="105" t="str">
        <f t="shared" ref="J67:J72" ca="1" si="9">IF(OR(E67&gt;=TODAY(),E67=""),"",H67-MOD(DATEDIF(EOMONTH(E67,-1)+1,EOMONTH(TODAY(),-1)+1,"m"),H67))</f>
        <v/>
      </c>
    </row>
    <row r="68" spans="1:10">
      <c r="A68" s="68"/>
      <c r="B68" s="68"/>
      <c r="C68" s="72"/>
      <c r="D68" s="70" t="s">
        <v>45</v>
      </c>
      <c r="E68" s="71"/>
      <c r="F68" s="103" t="str">
        <f t="shared" si="8"/>
        <v/>
      </c>
      <c r="G68" s="112" t="str">
        <f t="shared" ca="1" si="4"/>
        <v/>
      </c>
      <c r="H68" s="105" t="str">
        <f>IFERROR(VLOOKUP(C68,AUX!$B$12:$C$16,2,FALSE),"")</f>
        <v/>
      </c>
      <c r="I68" s="40" t="str">
        <f t="shared" si="5"/>
        <v/>
      </c>
      <c r="J68" s="105" t="str">
        <f t="shared" ca="1" si="9"/>
        <v/>
      </c>
    </row>
    <row r="69" spans="1:10">
      <c r="A69" s="68"/>
      <c r="B69" s="68"/>
      <c r="C69" s="72"/>
      <c r="D69" s="70" t="s">
        <v>45</v>
      </c>
      <c r="E69" s="71"/>
      <c r="F69" s="103" t="str">
        <f t="shared" si="8"/>
        <v/>
      </c>
      <c r="G69" s="112" t="str">
        <f t="shared" ca="1" si="4"/>
        <v/>
      </c>
      <c r="H69" s="105" t="str">
        <f>IFERROR(VLOOKUP(C69,AUX!$B$12:$C$16,2,FALSE),"")</f>
        <v/>
      </c>
      <c r="I69" s="40" t="str">
        <f t="shared" si="5"/>
        <v/>
      </c>
      <c r="J69" s="105" t="str">
        <f t="shared" ca="1" si="9"/>
        <v/>
      </c>
    </row>
    <row r="70" spans="1:10">
      <c r="A70" s="68"/>
      <c r="B70" s="68"/>
      <c r="C70" s="72"/>
      <c r="D70" s="70" t="s">
        <v>45</v>
      </c>
      <c r="E70" s="71"/>
      <c r="F70" s="103" t="str">
        <f t="shared" si="8"/>
        <v/>
      </c>
      <c r="G70" s="112" t="str">
        <f t="shared" ca="1" si="4"/>
        <v/>
      </c>
      <c r="H70" s="105" t="str">
        <f>IFERROR(VLOOKUP(C70,AUX!$B$12:$C$16,2,FALSE),"")</f>
        <v/>
      </c>
      <c r="I70" s="40" t="str">
        <f t="shared" si="5"/>
        <v/>
      </c>
      <c r="J70" s="105" t="str">
        <f t="shared" ca="1" si="9"/>
        <v/>
      </c>
    </row>
    <row r="71" spans="1:10">
      <c r="A71" s="74"/>
      <c r="B71" s="74"/>
      <c r="C71" s="72"/>
      <c r="D71" s="70" t="s">
        <v>45</v>
      </c>
      <c r="E71" s="71"/>
      <c r="F71" s="103" t="str">
        <f t="shared" si="8"/>
        <v/>
      </c>
      <c r="G71" s="112" t="str">
        <f t="shared" ca="1" si="4"/>
        <v/>
      </c>
      <c r="H71" s="105" t="str">
        <f>IFERROR(VLOOKUP(C71,AUX!$B$12:$C$16,2,FALSE),"")</f>
        <v/>
      </c>
      <c r="I71" s="40" t="str">
        <f t="shared" si="5"/>
        <v/>
      </c>
      <c r="J71" s="105" t="str">
        <f t="shared" ca="1" si="9"/>
        <v/>
      </c>
    </row>
    <row r="72" spans="1:10" ht="15" thickBot="1">
      <c r="A72" s="68"/>
      <c r="B72" s="68"/>
      <c r="C72" s="72"/>
      <c r="D72" s="70"/>
      <c r="E72" s="71"/>
      <c r="F72" s="104" t="str">
        <f t="shared" si="8"/>
        <v/>
      </c>
      <c r="G72" s="112" t="str">
        <f t="shared" ca="1" si="4"/>
        <v/>
      </c>
      <c r="H72" s="105" t="str">
        <f>IFERROR(VLOOKUP(C72,AUX!$B$12:$C$16,2,FALSE),"")</f>
        <v/>
      </c>
      <c r="I72" s="40" t="str">
        <f t="shared" si="5"/>
        <v/>
      </c>
      <c r="J72" s="105" t="str">
        <f t="shared" ca="1" si="9"/>
        <v/>
      </c>
    </row>
    <row r="73" spans="1:10" ht="15" thickTop="1">
      <c r="A73" s="64"/>
      <c r="B73" s="64"/>
      <c r="C73" s="65"/>
      <c r="D73" s="65"/>
      <c r="E73" s="66"/>
      <c r="F73" s="66"/>
      <c r="G73" s="66"/>
      <c r="H73" s="66"/>
      <c r="I73" s="66"/>
      <c r="J73" s="66"/>
    </row>
  </sheetData>
  <sheetProtection sheet="1" objects="1" scenarios="1"/>
  <sortState xmlns:xlrd2="http://schemas.microsoft.com/office/spreadsheetml/2017/richdata2" ref="A2:F20">
    <sortCondition ref="A2:A20"/>
  </sortState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5F7775-D38E-5F4E-BB39-8985E4F5D2B0}">
          <x14:formula1>
            <xm:f>AUX!$B$12:$B$16</xm:f>
          </x14:formula1>
          <xm:sqref>C2:C72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0255-5D90-2144-A5BD-8101D35DD2E1}">
  <sheetPr>
    <tabColor rgb="FF76F112"/>
  </sheetPr>
  <dimension ref="A1:H72"/>
  <sheetViews>
    <sheetView zoomScale="130" zoomScaleNormal="130" workbookViewId="0">
      <selection activeCell="A2" sqref="A2"/>
    </sheetView>
  </sheetViews>
  <sheetFormatPr baseColWidth="10" defaultRowHeight="14"/>
  <cols>
    <col min="1" max="1" width="29.7109375" style="41" customWidth="1"/>
    <col min="2" max="2" width="31.42578125" style="41" customWidth="1"/>
    <col min="3" max="3" width="12.85546875" style="17" customWidth="1"/>
    <col min="4" max="5" width="12.85546875" style="16" customWidth="1"/>
    <col min="6" max="6" width="8" style="41" customWidth="1"/>
    <col min="7" max="7" width="10.28515625" style="18" bestFit="1" customWidth="1"/>
    <col min="8" max="8" width="14.42578125" style="16" bestFit="1" customWidth="1"/>
    <col min="9" max="16384" width="10.7109375" style="16"/>
  </cols>
  <sheetData>
    <row r="1" spans="1:8" ht="15">
      <c r="A1" s="75" t="s">
        <v>19</v>
      </c>
      <c r="B1" s="75" t="s">
        <v>44</v>
      </c>
      <c r="C1" s="101" t="s">
        <v>5</v>
      </c>
      <c r="D1" s="100" t="s">
        <v>4</v>
      </c>
      <c r="E1" s="100" t="s">
        <v>8</v>
      </c>
      <c r="F1" s="99" t="s">
        <v>81</v>
      </c>
      <c r="G1" s="46" t="s">
        <v>7</v>
      </c>
      <c r="H1" s="47" t="s">
        <v>28</v>
      </c>
    </row>
    <row r="2" spans="1:8" ht="15">
      <c r="A2" s="68" t="s">
        <v>65</v>
      </c>
      <c r="B2" s="68"/>
      <c r="C2" s="76">
        <v>500</v>
      </c>
      <c r="D2" s="77">
        <v>43937</v>
      </c>
      <c r="E2" s="77">
        <v>43937</v>
      </c>
      <c r="F2" s="102" t="s">
        <v>80</v>
      </c>
      <c r="G2" s="42">
        <f t="shared" ref="G2:G18" si="0">IFERROR(EOMONTH(E2,-1)+1,"")</f>
        <v>43922</v>
      </c>
      <c r="H2" s="43">
        <f t="shared" ref="H2:H33" si="1">IF(D2="","",IFERROR(E2-D2,""))</f>
        <v>0</v>
      </c>
    </row>
    <row r="3" spans="1:8" ht="15">
      <c r="A3" s="68" t="s">
        <v>42</v>
      </c>
      <c r="B3" s="68"/>
      <c r="C3" s="76">
        <v>1500</v>
      </c>
      <c r="D3" s="77">
        <v>44166</v>
      </c>
      <c r="E3" s="77">
        <v>44166</v>
      </c>
      <c r="F3" s="102" t="s">
        <v>79</v>
      </c>
      <c r="G3" s="44">
        <f t="shared" si="0"/>
        <v>44166</v>
      </c>
      <c r="H3" s="45">
        <f t="shared" si="1"/>
        <v>0</v>
      </c>
    </row>
    <row r="4" spans="1:8">
      <c r="A4" s="68"/>
      <c r="B4" s="68"/>
      <c r="C4" s="76"/>
      <c r="D4" s="77"/>
      <c r="E4" s="77"/>
      <c r="F4" s="102"/>
      <c r="G4" s="44" t="str">
        <f t="shared" si="0"/>
        <v/>
      </c>
      <c r="H4" s="45" t="str">
        <f t="shared" si="1"/>
        <v/>
      </c>
    </row>
    <row r="5" spans="1:8" ht="15">
      <c r="A5" s="68"/>
      <c r="B5" s="68"/>
      <c r="C5" s="76"/>
      <c r="D5" s="77"/>
      <c r="E5" s="77"/>
      <c r="F5" s="102" t="str">
        <f t="shared" ref="F5:F68" si="2">IF(A5&lt;&gt;"","Nein", "")</f>
        <v/>
      </c>
      <c r="G5" s="44" t="str">
        <f t="shared" si="0"/>
        <v/>
      </c>
      <c r="H5" s="45" t="str">
        <f t="shared" si="1"/>
        <v/>
      </c>
    </row>
    <row r="6" spans="1:8" ht="15">
      <c r="A6" s="68"/>
      <c r="B6" s="68"/>
      <c r="C6" s="76"/>
      <c r="D6" s="77"/>
      <c r="E6" s="77"/>
      <c r="F6" s="102" t="str">
        <f t="shared" si="2"/>
        <v/>
      </c>
      <c r="G6" s="44" t="str">
        <f t="shared" si="0"/>
        <v/>
      </c>
      <c r="H6" s="45" t="str">
        <f t="shared" si="1"/>
        <v/>
      </c>
    </row>
    <row r="7" spans="1:8" ht="15">
      <c r="A7" s="68"/>
      <c r="B7" s="68"/>
      <c r="C7" s="76"/>
      <c r="D7" s="77"/>
      <c r="E7" s="77"/>
      <c r="F7" s="102" t="str">
        <f t="shared" si="2"/>
        <v/>
      </c>
      <c r="G7" s="44" t="str">
        <f t="shared" si="0"/>
        <v/>
      </c>
      <c r="H7" s="45" t="str">
        <f t="shared" si="1"/>
        <v/>
      </c>
    </row>
    <row r="8" spans="1:8" ht="15">
      <c r="A8" s="68"/>
      <c r="B8" s="68"/>
      <c r="C8" s="76"/>
      <c r="D8" s="77"/>
      <c r="E8" s="77"/>
      <c r="F8" s="102" t="str">
        <f t="shared" si="2"/>
        <v/>
      </c>
      <c r="G8" s="44" t="str">
        <f t="shared" si="0"/>
        <v/>
      </c>
      <c r="H8" s="45" t="str">
        <f t="shared" si="1"/>
        <v/>
      </c>
    </row>
    <row r="9" spans="1:8" ht="15">
      <c r="A9" s="68"/>
      <c r="B9" s="68"/>
      <c r="C9" s="76"/>
      <c r="D9" s="77"/>
      <c r="E9" s="77"/>
      <c r="F9" s="102" t="str">
        <f t="shared" si="2"/>
        <v/>
      </c>
      <c r="G9" s="44" t="str">
        <f t="shared" si="0"/>
        <v/>
      </c>
      <c r="H9" s="45" t="str">
        <f t="shared" si="1"/>
        <v/>
      </c>
    </row>
    <row r="10" spans="1:8" ht="15">
      <c r="A10" s="68"/>
      <c r="B10" s="68"/>
      <c r="C10" s="76"/>
      <c r="D10" s="77"/>
      <c r="E10" s="77"/>
      <c r="F10" s="102" t="str">
        <f t="shared" si="2"/>
        <v/>
      </c>
      <c r="G10" s="44" t="str">
        <f t="shared" si="0"/>
        <v/>
      </c>
      <c r="H10" s="45" t="str">
        <f t="shared" si="1"/>
        <v/>
      </c>
    </row>
    <row r="11" spans="1:8" ht="15">
      <c r="A11" s="68"/>
      <c r="B11" s="68"/>
      <c r="C11" s="76"/>
      <c r="D11" s="77"/>
      <c r="E11" s="77"/>
      <c r="F11" s="102" t="str">
        <f t="shared" si="2"/>
        <v/>
      </c>
      <c r="G11" s="44" t="str">
        <f t="shared" si="0"/>
        <v/>
      </c>
      <c r="H11" s="45" t="str">
        <f t="shared" si="1"/>
        <v/>
      </c>
    </row>
    <row r="12" spans="1:8" ht="15">
      <c r="A12" s="68"/>
      <c r="B12" s="68"/>
      <c r="C12" s="76"/>
      <c r="D12" s="77"/>
      <c r="E12" s="77"/>
      <c r="F12" s="102" t="str">
        <f t="shared" si="2"/>
        <v/>
      </c>
      <c r="G12" s="44" t="str">
        <f t="shared" si="0"/>
        <v/>
      </c>
      <c r="H12" s="45" t="str">
        <f t="shared" si="1"/>
        <v/>
      </c>
    </row>
    <row r="13" spans="1:8" ht="15">
      <c r="A13" s="68"/>
      <c r="B13" s="68"/>
      <c r="C13" s="76"/>
      <c r="D13" s="77"/>
      <c r="E13" s="77"/>
      <c r="F13" s="102" t="str">
        <f t="shared" si="2"/>
        <v/>
      </c>
      <c r="G13" s="44" t="str">
        <f t="shared" si="0"/>
        <v/>
      </c>
      <c r="H13" s="45" t="str">
        <f t="shared" si="1"/>
        <v/>
      </c>
    </row>
    <row r="14" spans="1:8" ht="15">
      <c r="A14" s="68"/>
      <c r="B14" s="68"/>
      <c r="C14" s="76"/>
      <c r="D14" s="77"/>
      <c r="E14" s="77"/>
      <c r="F14" s="102" t="str">
        <f t="shared" si="2"/>
        <v/>
      </c>
      <c r="G14" s="44" t="str">
        <f t="shared" si="0"/>
        <v/>
      </c>
      <c r="H14" s="45" t="str">
        <f t="shared" si="1"/>
        <v/>
      </c>
    </row>
    <row r="15" spans="1:8">
      <c r="A15" s="68"/>
      <c r="B15" s="68"/>
      <c r="C15" s="76"/>
      <c r="D15" s="77"/>
      <c r="E15" s="77"/>
      <c r="F15" s="102"/>
      <c r="G15" s="44" t="str">
        <f t="shared" si="0"/>
        <v/>
      </c>
      <c r="H15" s="45" t="str">
        <f t="shared" si="1"/>
        <v/>
      </c>
    </row>
    <row r="16" spans="1:8" ht="15">
      <c r="A16" s="68"/>
      <c r="B16" s="68"/>
      <c r="C16" s="76"/>
      <c r="D16" s="77"/>
      <c r="E16" s="77"/>
      <c r="F16" s="102" t="str">
        <f t="shared" si="2"/>
        <v/>
      </c>
      <c r="G16" s="44" t="str">
        <f t="shared" si="0"/>
        <v/>
      </c>
      <c r="H16" s="45" t="str">
        <f t="shared" si="1"/>
        <v/>
      </c>
    </row>
    <row r="17" spans="1:8" ht="15">
      <c r="A17" s="68"/>
      <c r="B17" s="68"/>
      <c r="C17" s="76"/>
      <c r="D17" s="77"/>
      <c r="E17" s="77"/>
      <c r="F17" s="102" t="str">
        <f t="shared" si="2"/>
        <v/>
      </c>
      <c r="G17" s="44" t="str">
        <f t="shared" si="0"/>
        <v/>
      </c>
      <c r="H17" s="45" t="str">
        <f t="shared" si="1"/>
        <v/>
      </c>
    </row>
    <row r="18" spans="1:8" ht="15">
      <c r="A18" s="68"/>
      <c r="B18" s="68"/>
      <c r="C18" s="76"/>
      <c r="D18" s="77"/>
      <c r="E18" s="77"/>
      <c r="F18" s="102" t="str">
        <f t="shared" si="2"/>
        <v/>
      </c>
      <c r="G18" s="44" t="str">
        <f t="shared" si="0"/>
        <v/>
      </c>
      <c r="H18" s="45" t="str">
        <f t="shared" si="1"/>
        <v/>
      </c>
    </row>
    <row r="19" spans="1:8" ht="15">
      <c r="A19" s="68"/>
      <c r="B19" s="68"/>
      <c r="C19" s="76"/>
      <c r="D19" s="77"/>
      <c r="E19" s="77"/>
      <c r="F19" s="102" t="str">
        <f t="shared" si="2"/>
        <v/>
      </c>
      <c r="G19" s="44"/>
      <c r="H19" s="45" t="str">
        <f t="shared" si="1"/>
        <v/>
      </c>
    </row>
    <row r="20" spans="1:8" ht="15">
      <c r="A20" s="68"/>
      <c r="B20" s="68"/>
      <c r="C20" s="76"/>
      <c r="D20" s="77"/>
      <c r="E20" s="77"/>
      <c r="F20" s="102" t="str">
        <f t="shared" si="2"/>
        <v/>
      </c>
      <c r="G20" s="44" t="str">
        <f t="shared" ref="G20:G51" si="3">IFERROR(EOMONTH(E20,-1)+1,"")</f>
        <v/>
      </c>
      <c r="H20" s="45" t="str">
        <f t="shared" si="1"/>
        <v/>
      </c>
    </row>
    <row r="21" spans="1:8" ht="15">
      <c r="A21" s="68"/>
      <c r="B21" s="68"/>
      <c r="C21" s="76"/>
      <c r="D21" s="77"/>
      <c r="E21" s="77"/>
      <c r="F21" s="102" t="str">
        <f t="shared" si="2"/>
        <v/>
      </c>
      <c r="G21" s="44" t="str">
        <f t="shared" si="3"/>
        <v/>
      </c>
      <c r="H21" s="45" t="str">
        <f t="shared" si="1"/>
        <v/>
      </c>
    </row>
    <row r="22" spans="1:8" ht="15">
      <c r="A22" s="68"/>
      <c r="B22" s="68"/>
      <c r="C22" s="76"/>
      <c r="D22" s="77"/>
      <c r="E22" s="77"/>
      <c r="F22" s="102" t="str">
        <f t="shared" si="2"/>
        <v/>
      </c>
      <c r="G22" s="44" t="str">
        <f t="shared" si="3"/>
        <v/>
      </c>
      <c r="H22" s="45" t="str">
        <f t="shared" si="1"/>
        <v/>
      </c>
    </row>
    <row r="23" spans="1:8" ht="15">
      <c r="A23" s="68"/>
      <c r="B23" s="68"/>
      <c r="C23" s="76"/>
      <c r="D23" s="77"/>
      <c r="E23" s="77"/>
      <c r="F23" s="102" t="str">
        <f t="shared" si="2"/>
        <v/>
      </c>
      <c r="G23" s="44" t="str">
        <f t="shared" si="3"/>
        <v/>
      </c>
      <c r="H23" s="45" t="str">
        <f t="shared" si="1"/>
        <v/>
      </c>
    </row>
    <row r="24" spans="1:8" ht="15">
      <c r="A24" s="68"/>
      <c r="B24" s="68"/>
      <c r="C24" s="76"/>
      <c r="D24" s="77"/>
      <c r="E24" s="77"/>
      <c r="F24" s="102" t="str">
        <f t="shared" si="2"/>
        <v/>
      </c>
      <c r="G24" s="44" t="str">
        <f t="shared" si="3"/>
        <v/>
      </c>
      <c r="H24" s="45" t="str">
        <f t="shared" si="1"/>
        <v/>
      </c>
    </row>
    <row r="25" spans="1:8" ht="15">
      <c r="A25" s="68"/>
      <c r="B25" s="68"/>
      <c r="C25" s="76"/>
      <c r="D25" s="77"/>
      <c r="E25" s="77"/>
      <c r="F25" s="102" t="str">
        <f t="shared" si="2"/>
        <v/>
      </c>
      <c r="G25" s="44" t="str">
        <f t="shared" si="3"/>
        <v/>
      </c>
      <c r="H25" s="45" t="str">
        <f t="shared" si="1"/>
        <v/>
      </c>
    </row>
    <row r="26" spans="1:8" ht="15">
      <c r="A26" s="68"/>
      <c r="B26" s="68"/>
      <c r="C26" s="76"/>
      <c r="D26" s="77"/>
      <c r="E26" s="77"/>
      <c r="F26" s="102" t="str">
        <f t="shared" si="2"/>
        <v/>
      </c>
      <c r="G26" s="44" t="str">
        <f t="shared" si="3"/>
        <v/>
      </c>
      <c r="H26" s="45" t="str">
        <f t="shared" si="1"/>
        <v/>
      </c>
    </row>
    <row r="27" spans="1:8" ht="15">
      <c r="A27" s="68"/>
      <c r="B27" s="68"/>
      <c r="C27" s="76"/>
      <c r="D27" s="77"/>
      <c r="E27" s="77"/>
      <c r="F27" s="102" t="str">
        <f t="shared" si="2"/>
        <v/>
      </c>
      <c r="G27" s="44" t="str">
        <f t="shared" si="3"/>
        <v/>
      </c>
      <c r="H27" s="45" t="str">
        <f t="shared" si="1"/>
        <v/>
      </c>
    </row>
    <row r="28" spans="1:8" ht="15">
      <c r="A28" s="68"/>
      <c r="B28" s="68"/>
      <c r="C28" s="76"/>
      <c r="D28" s="77"/>
      <c r="E28" s="77"/>
      <c r="F28" s="102" t="str">
        <f t="shared" si="2"/>
        <v/>
      </c>
      <c r="G28" s="44" t="str">
        <f t="shared" si="3"/>
        <v/>
      </c>
      <c r="H28" s="45" t="str">
        <f t="shared" si="1"/>
        <v/>
      </c>
    </row>
    <row r="29" spans="1:8" ht="15">
      <c r="A29" s="68"/>
      <c r="B29" s="68"/>
      <c r="C29" s="76"/>
      <c r="D29" s="77"/>
      <c r="E29" s="77"/>
      <c r="F29" s="102" t="str">
        <f t="shared" si="2"/>
        <v/>
      </c>
      <c r="G29" s="44" t="str">
        <f t="shared" si="3"/>
        <v/>
      </c>
      <c r="H29" s="45" t="str">
        <f t="shared" si="1"/>
        <v/>
      </c>
    </row>
    <row r="30" spans="1:8" ht="15">
      <c r="A30" s="68"/>
      <c r="B30" s="68"/>
      <c r="C30" s="76"/>
      <c r="D30" s="77"/>
      <c r="E30" s="77"/>
      <c r="F30" s="102" t="str">
        <f t="shared" si="2"/>
        <v/>
      </c>
      <c r="G30" s="44" t="str">
        <f t="shared" si="3"/>
        <v/>
      </c>
      <c r="H30" s="45" t="str">
        <f t="shared" si="1"/>
        <v/>
      </c>
    </row>
    <row r="31" spans="1:8" ht="15">
      <c r="A31" s="68"/>
      <c r="B31" s="68"/>
      <c r="C31" s="76"/>
      <c r="D31" s="77"/>
      <c r="E31" s="77"/>
      <c r="F31" s="102" t="str">
        <f t="shared" si="2"/>
        <v/>
      </c>
      <c r="G31" s="44" t="str">
        <f t="shared" si="3"/>
        <v/>
      </c>
      <c r="H31" s="45" t="str">
        <f t="shared" si="1"/>
        <v/>
      </c>
    </row>
    <row r="32" spans="1:8" ht="15">
      <c r="A32" s="68"/>
      <c r="B32" s="68"/>
      <c r="C32" s="76"/>
      <c r="D32" s="77"/>
      <c r="E32" s="77"/>
      <c r="F32" s="102" t="str">
        <f t="shared" si="2"/>
        <v/>
      </c>
      <c r="G32" s="44" t="str">
        <f t="shared" si="3"/>
        <v/>
      </c>
      <c r="H32" s="45" t="str">
        <f t="shared" si="1"/>
        <v/>
      </c>
    </row>
    <row r="33" spans="1:8" ht="15">
      <c r="A33" s="68"/>
      <c r="B33" s="68"/>
      <c r="C33" s="76"/>
      <c r="D33" s="77"/>
      <c r="E33" s="77"/>
      <c r="F33" s="102" t="str">
        <f t="shared" si="2"/>
        <v/>
      </c>
      <c r="G33" s="44" t="str">
        <f t="shared" si="3"/>
        <v/>
      </c>
      <c r="H33" s="45" t="str">
        <f t="shared" si="1"/>
        <v/>
      </c>
    </row>
    <row r="34" spans="1:8" ht="15">
      <c r="A34" s="68"/>
      <c r="B34" s="68"/>
      <c r="C34" s="76"/>
      <c r="D34" s="77"/>
      <c r="E34" s="77"/>
      <c r="F34" s="102" t="str">
        <f t="shared" si="2"/>
        <v/>
      </c>
      <c r="G34" s="44" t="str">
        <f t="shared" si="3"/>
        <v/>
      </c>
      <c r="H34" s="45" t="str">
        <f t="shared" ref="H34:H65" si="4">IF(D34="","",IFERROR(E34-D34,""))</f>
        <v/>
      </c>
    </row>
    <row r="35" spans="1:8" ht="15">
      <c r="A35" s="68"/>
      <c r="B35" s="68"/>
      <c r="C35" s="76"/>
      <c r="D35" s="77"/>
      <c r="E35" s="77"/>
      <c r="F35" s="102" t="str">
        <f t="shared" si="2"/>
        <v/>
      </c>
      <c r="G35" s="44" t="str">
        <f t="shared" si="3"/>
        <v/>
      </c>
      <c r="H35" s="45" t="str">
        <f t="shared" si="4"/>
        <v/>
      </c>
    </row>
    <row r="36" spans="1:8" ht="15">
      <c r="A36" s="68"/>
      <c r="B36" s="68"/>
      <c r="C36" s="76"/>
      <c r="D36" s="77"/>
      <c r="E36" s="77"/>
      <c r="F36" s="102" t="str">
        <f t="shared" si="2"/>
        <v/>
      </c>
      <c r="G36" s="44" t="str">
        <f t="shared" si="3"/>
        <v/>
      </c>
      <c r="H36" s="45" t="str">
        <f t="shared" si="4"/>
        <v/>
      </c>
    </row>
    <row r="37" spans="1:8" ht="15">
      <c r="A37" s="68"/>
      <c r="B37" s="68"/>
      <c r="C37" s="76"/>
      <c r="D37" s="77"/>
      <c r="E37" s="77"/>
      <c r="F37" s="102" t="str">
        <f t="shared" si="2"/>
        <v/>
      </c>
      <c r="G37" s="44" t="str">
        <f t="shared" si="3"/>
        <v/>
      </c>
      <c r="H37" s="45" t="str">
        <f t="shared" si="4"/>
        <v/>
      </c>
    </row>
    <row r="38" spans="1:8" ht="15">
      <c r="A38" s="68"/>
      <c r="B38" s="68"/>
      <c r="C38" s="76"/>
      <c r="D38" s="77"/>
      <c r="E38" s="77"/>
      <c r="F38" s="102" t="str">
        <f t="shared" si="2"/>
        <v/>
      </c>
      <c r="G38" s="44" t="str">
        <f t="shared" si="3"/>
        <v/>
      </c>
      <c r="H38" s="45" t="str">
        <f t="shared" si="4"/>
        <v/>
      </c>
    </row>
    <row r="39" spans="1:8" ht="15">
      <c r="A39" s="68"/>
      <c r="B39" s="68"/>
      <c r="C39" s="76"/>
      <c r="D39" s="77"/>
      <c r="E39" s="77"/>
      <c r="F39" s="102" t="str">
        <f t="shared" si="2"/>
        <v/>
      </c>
      <c r="G39" s="44" t="str">
        <f t="shared" si="3"/>
        <v/>
      </c>
      <c r="H39" s="45" t="str">
        <f t="shared" si="4"/>
        <v/>
      </c>
    </row>
    <row r="40" spans="1:8" ht="15">
      <c r="A40" s="68"/>
      <c r="B40" s="68"/>
      <c r="C40" s="76"/>
      <c r="D40" s="77"/>
      <c r="E40" s="77"/>
      <c r="F40" s="102" t="str">
        <f t="shared" si="2"/>
        <v/>
      </c>
      <c r="G40" s="44" t="str">
        <f t="shared" si="3"/>
        <v/>
      </c>
      <c r="H40" s="45" t="str">
        <f t="shared" si="4"/>
        <v/>
      </c>
    </row>
    <row r="41" spans="1:8" ht="15">
      <c r="A41" s="68"/>
      <c r="B41" s="68"/>
      <c r="C41" s="76"/>
      <c r="D41" s="77"/>
      <c r="E41" s="77"/>
      <c r="F41" s="102" t="str">
        <f t="shared" si="2"/>
        <v/>
      </c>
      <c r="G41" s="44" t="str">
        <f t="shared" si="3"/>
        <v/>
      </c>
      <c r="H41" s="45" t="str">
        <f t="shared" si="4"/>
        <v/>
      </c>
    </row>
    <row r="42" spans="1:8" ht="15">
      <c r="A42" s="68"/>
      <c r="B42" s="68"/>
      <c r="C42" s="76"/>
      <c r="D42" s="77"/>
      <c r="E42" s="77"/>
      <c r="F42" s="102" t="str">
        <f t="shared" si="2"/>
        <v/>
      </c>
      <c r="G42" s="44" t="str">
        <f t="shared" si="3"/>
        <v/>
      </c>
      <c r="H42" s="45" t="str">
        <f t="shared" si="4"/>
        <v/>
      </c>
    </row>
    <row r="43" spans="1:8" ht="15">
      <c r="A43" s="68"/>
      <c r="B43" s="68"/>
      <c r="C43" s="76"/>
      <c r="D43" s="77"/>
      <c r="E43" s="77"/>
      <c r="F43" s="102" t="str">
        <f t="shared" si="2"/>
        <v/>
      </c>
      <c r="G43" s="44" t="str">
        <f t="shared" si="3"/>
        <v/>
      </c>
      <c r="H43" s="45" t="str">
        <f t="shared" si="4"/>
        <v/>
      </c>
    </row>
    <row r="44" spans="1:8" ht="15">
      <c r="A44" s="68"/>
      <c r="B44" s="68"/>
      <c r="C44" s="76"/>
      <c r="D44" s="77"/>
      <c r="E44" s="77"/>
      <c r="F44" s="102" t="str">
        <f t="shared" si="2"/>
        <v/>
      </c>
      <c r="G44" s="44" t="str">
        <f t="shared" si="3"/>
        <v/>
      </c>
      <c r="H44" s="45" t="str">
        <f t="shared" si="4"/>
        <v/>
      </c>
    </row>
    <row r="45" spans="1:8" ht="15">
      <c r="A45" s="68"/>
      <c r="B45" s="68"/>
      <c r="C45" s="76"/>
      <c r="D45" s="77"/>
      <c r="E45" s="77"/>
      <c r="F45" s="102" t="str">
        <f t="shared" si="2"/>
        <v/>
      </c>
      <c r="G45" s="44" t="str">
        <f t="shared" si="3"/>
        <v/>
      </c>
      <c r="H45" s="45" t="str">
        <f t="shared" si="4"/>
        <v/>
      </c>
    </row>
    <row r="46" spans="1:8" ht="15">
      <c r="A46" s="68"/>
      <c r="B46" s="68"/>
      <c r="C46" s="76"/>
      <c r="D46" s="77"/>
      <c r="E46" s="77"/>
      <c r="F46" s="102" t="str">
        <f t="shared" si="2"/>
        <v/>
      </c>
      <c r="G46" s="44" t="str">
        <f t="shared" si="3"/>
        <v/>
      </c>
      <c r="H46" s="45" t="str">
        <f t="shared" si="4"/>
        <v/>
      </c>
    </row>
    <row r="47" spans="1:8" ht="15">
      <c r="A47" s="68"/>
      <c r="B47" s="68"/>
      <c r="C47" s="76"/>
      <c r="D47" s="77"/>
      <c r="E47" s="77"/>
      <c r="F47" s="102" t="str">
        <f t="shared" si="2"/>
        <v/>
      </c>
      <c r="G47" s="44" t="str">
        <f t="shared" si="3"/>
        <v/>
      </c>
      <c r="H47" s="45" t="str">
        <f t="shared" si="4"/>
        <v/>
      </c>
    </row>
    <row r="48" spans="1:8" ht="15">
      <c r="A48" s="68"/>
      <c r="B48" s="68"/>
      <c r="C48" s="76"/>
      <c r="D48" s="77"/>
      <c r="E48" s="77"/>
      <c r="F48" s="102" t="str">
        <f t="shared" si="2"/>
        <v/>
      </c>
      <c r="G48" s="44" t="str">
        <f t="shared" si="3"/>
        <v/>
      </c>
      <c r="H48" s="45" t="str">
        <f t="shared" si="4"/>
        <v/>
      </c>
    </row>
    <row r="49" spans="1:8" ht="15">
      <c r="A49" s="68"/>
      <c r="B49" s="68"/>
      <c r="C49" s="76"/>
      <c r="D49" s="77"/>
      <c r="E49" s="77"/>
      <c r="F49" s="102" t="str">
        <f t="shared" si="2"/>
        <v/>
      </c>
      <c r="G49" s="44" t="str">
        <f t="shared" si="3"/>
        <v/>
      </c>
      <c r="H49" s="45" t="str">
        <f t="shared" si="4"/>
        <v/>
      </c>
    </row>
    <row r="50" spans="1:8" ht="15">
      <c r="A50" s="68"/>
      <c r="B50" s="68"/>
      <c r="C50" s="76"/>
      <c r="D50" s="77"/>
      <c r="E50" s="77"/>
      <c r="F50" s="102" t="str">
        <f t="shared" si="2"/>
        <v/>
      </c>
      <c r="G50" s="44" t="str">
        <f t="shared" si="3"/>
        <v/>
      </c>
      <c r="H50" s="45" t="str">
        <f t="shared" si="4"/>
        <v/>
      </c>
    </row>
    <row r="51" spans="1:8" ht="15">
      <c r="A51" s="68"/>
      <c r="B51" s="68"/>
      <c r="C51" s="76"/>
      <c r="D51" s="77"/>
      <c r="E51" s="77"/>
      <c r="F51" s="102" t="str">
        <f t="shared" si="2"/>
        <v/>
      </c>
      <c r="G51" s="44" t="str">
        <f t="shared" si="3"/>
        <v/>
      </c>
      <c r="H51" s="45" t="str">
        <f t="shared" si="4"/>
        <v/>
      </c>
    </row>
    <row r="52" spans="1:8" ht="15">
      <c r="A52" s="68"/>
      <c r="B52" s="68"/>
      <c r="C52" s="76"/>
      <c r="D52" s="77"/>
      <c r="E52" s="77"/>
      <c r="F52" s="102" t="str">
        <f t="shared" si="2"/>
        <v/>
      </c>
      <c r="G52" s="44" t="str">
        <f t="shared" ref="G52:G71" si="5">IFERROR(EOMONTH(E52,-1)+1,"")</f>
        <v/>
      </c>
      <c r="H52" s="45" t="str">
        <f t="shared" si="4"/>
        <v/>
      </c>
    </row>
    <row r="53" spans="1:8" ht="15">
      <c r="A53" s="68"/>
      <c r="B53" s="68"/>
      <c r="C53" s="76"/>
      <c r="D53" s="77"/>
      <c r="E53" s="77"/>
      <c r="F53" s="102" t="str">
        <f t="shared" si="2"/>
        <v/>
      </c>
      <c r="G53" s="44" t="str">
        <f t="shared" si="5"/>
        <v/>
      </c>
      <c r="H53" s="45" t="str">
        <f t="shared" si="4"/>
        <v/>
      </c>
    </row>
    <row r="54" spans="1:8" ht="15">
      <c r="A54" s="68"/>
      <c r="B54" s="68"/>
      <c r="C54" s="76"/>
      <c r="D54" s="77"/>
      <c r="E54" s="77"/>
      <c r="F54" s="102" t="str">
        <f t="shared" si="2"/>
        <v/>
      </c>
      <c r="G54" s="44" t="str">
        <f t="shared" si="5"/>
        <v/>
      </c>
      <c r="H54" s="45" t="str">
        <f t="shared" si="4"/>
        <v/>
      </c>
    </row>
    <row r="55" spans="1:8" ht="15">
      <c r="A55" s="68"/>
      <c r="B55" s="68"/>
      <c r="C55" s="76"/>
      <c r="D55" s="77"/>
      <c r="E55" s="77"/>
      <c r="F55" s="102" t="str">
        <f t="shared" si="2"/>
        <v/>
      </c>
      <c r="G55" s="44" t="str">
        <f t="shared" si="5"/>
        <v/>
      </c>
      <c r="H55" s="45" t="str">
        <f t="shared" si="4"/>
        <v/>
      </c>
    </row>
    <row r="56" spans="1:8" ht="15">
      <c r="A56" s="68"/>
      <c r="B56" s="68"/>
      <c r="C56" s="76"/>
      <c r="D56" s="77"/>
      <c r="E56" s="77"/>
      <c r="F56" s="102" t="str">
        <f t="shared" si="2"/>
        <v/>
      </c>
      <c r="G56" s="44" t="str">
        <f t="shared" si="5"/>
        <v/>
      </c>
      <c r="H56" s="45" t="str">
        <f t="shared" si="4"/>
        <v/>
      </c>
    </row>
    <row r="57" spans="1:8" ht="15">
      <c r="A57" s="68"/>
      <c r="B57" s="68"/>
      <c r="C57" s="76"/>
      <c r="D57" s="77"/>
      <c r="E57" s="77"/>
      <c r="F57" s="102" t="str">
        <f t="shared" si="2"/>
        <v/>
      </c>
      <c r="G57" s="44" t="str">
        <f t="shared" si="5"/>
        <v/>
      </c>
      <c r="H57" s="45" t="str">
        <f t="shared" si="4"/>
        <v/>
      </c>
    </row>
    <row r="58" spans="1:8" ht="15">
      <c r="A58" s="68"/>
      <c r="B58" s="68"/>
      <c r="C58" s="76"/>
      <c r="D58" s="77"/>
      <c r="E58" s="77"/>
      <c r="F58" s="102" t="str">
        <f t="shared" si="2"/>
        <v/>
      </c>
      <c r="G58" s="44" t="str">
        <f t="shared" si="5"/>
        <v/>
      </c>
      <c r="H58" s="45" t="str">
        <f t="shared" si="4"/>
        <v/>
      </c>
    </row>
    <row r="59" spans="1:8" ht="15">
      <c r="A59" s="68"/>
      <c r="B59" s="68"/>
      <c r="C59" s="76"/>
      <c r="D59" s="77"/>
      <c r="E59" s="77"/>
      <c r="F59" s="102" t="str">
        <f t="shared" si="2"/>
        <v/>
      </c>
      <c r="G59" s="44" t="str">
        <f t="shared" si="5"/>
        <v/>
      </c>
      <c r="H59" s="45" t="str">
        <f t="shared" si="4"/>
        <v/>
      </c>
    </row>
    <row r="60" spans="1:8" ht="15">
      <c r="A60" s="68"/>
      <c r="B60" s="68"/>
      <c r="C60" s="76"/>
      <c r="D60" s="77"/>
      <c r="E60" s="77"/>
      <c r="F60" s="102" t="str">
        <f t="shared" si="2"/>
        <v/>
      </c>
      <c r="G60" s="44" t="str">
        <f t="shared" si="5"/>
        <v/>
      </c>
      <c r="H60" s="45" t="str">
        <f t="shared" si="4"/>
        <v/>
      </c>
    </row>
    <row r="61" spans="1:8" ht="15">
      <c r="A61" s="68"/>
      <c r="B61" s="68"/>
      <c r="C61" s="76"/>
      <c r="D61" s="77"/>
      <c r="E61" s="77"/>
      <c r="F61" s="102" t="str">
        <f t="shared" si="2"/>
        <v/>
      </c>
      <c r="G61" s="44" t="str">
        <f t="shared" si="5"/>
        <v/>
      </c>
      <c r="H61" s="45" t="str">
        <f t="shared" si="4"/>
        <v/>
      </c>
    </row>
    <row r="62" spans="1:8" ht="15">
      <c r="A62" s="68"/>
      <c r="B62" s="68"/>
      <c r="C62" s="76"/>
      <c r="D62" s="77"/>
      <c r="E62" s="77"/>
      <c r="F62" s="102" t="str">
        <f t="shared" si="2"/>
        <v/>
      </c>
      <c r="G62" s="44" t="str">
        <f t="shared" si="5"/>
        <v/>
      </c>
      <c r="H62" s="45" t="str">
        <f t="shared" si="4"/>
        <v/>
      </c>
    </row>
    <row r="63" spans="1:8" ht="15">
      <c r="A63" s="68"/>
      <c r="B63" s="68"/>
      <c r="C63" s="76"/>
      <c r="D63" s="77"/>
      <c r="E63" s="77"/>
      <c r="F63" s="102" t="str">
        <f t="shared" si="2"/>
        <v/>
      </c>
      <c r="G63" s="44" t="str">
        <f t="shared" si="5"/>
        <v/>
      </c>
      <c r="H63" s="45" t="str">
        <f t="shared" si="4"/>
        <v/>
      </c>
    </row>
    <row r="64" spans="1:8" ht="15">
      <c r="A64" s="68"/>
      <c r="B64" s="68"/>
      <c r="C64" s="76"/>
      <c r="D64" s="77"/>
      <c r="E64" s="77"/>
      <c r="F64" s="102" t="str">
        <f t="shared" si="2"/>
        <v/>
      </c>
      <c r="G64" s="44" t="str">
        <f t="shared" si="5"/>
        <v/>
      </c>
      <c r="H64" s="45" t="str">
        <f t="shared" si="4"/>
        <v/>
      </c>
    </row>
    <row r="65" spans="1:8" ht="15">
      <c r="A65" s="68"/>
      <c r="B65" s="68"/>
      <c r="C65" s="76"/>
      <c r="D65" s="77"/>
      <c r="E65" s="77"/>
      <c r="F65" s="102" t="str">
        <f t="shared" si="2"/>
        <v/>
      </c>
      <c r="G65" s="44" t="str">
        <f t="shared" si="5"/>
        <v/>
      </c>
      <c r="H65" s="45" t="str">
        <f t="shared" si="4"/>
        <v/>
      </c>
    </row>
    <row r="66" spans="1:8" ht="15">
      <c r="A66" s="68"/>
      <c r="B66" s="68"/>
      <c r="C66" s="76"/>
      <c r="D66" s="77"/>
      <c r="E66" s="77"/>
      <c r="F66" s="102" t="str">
        <f t="shared" si="2"/>
        <v/>
      </c>
      <c r="G66" s="44" t="str">
        <f t="shared" si="5"/>
        <v/>
      </c>
      <c r="H66" s="45" t="str">
        <f t="shared" ref="H66:H71" si="6">IF(D66="","",IFERROR(E66-D66,""))</f>
        <v/>
      </c>
    </row>
    <row r="67" spans="1:8" ht="15">
      <c r="A67" s="68"/>
      <c r="B67" s="68"/>
      <c r="C67" s="76"/>
      <c r="D67" s="77"/>
      <c r="E67" s="77"/>
      <c r="F67" s="102" t="str">
        <f t="shared" si="2"/>
        <v/>
      </c>
      <c r="G67" s="44" t="str">
        <f t="shared" si="5"/>
        <v/>
      </c>
      <c r="H67" s="45" t="str">
        <f t="shared" si="6"/>
        <v/>
      </c>
    </row>
    <row r="68" spans="1:8" ht="15">
      <c r="A68" s="68"/>
      <c r="B68" s="68"/>
      <c r="C68" s="76"/>
      <c r="D68" s="77"/>
      <c r="E68" s="77"/>
      <c r="F68" s="102" t="str">
        <f t="shared" si="2"/>
        <v/>
      </c>
      <c r="G68" s="44" t="str">
        <f t="shared" si="5"/>
        <v/>
      </c>
      <c r="H68" s="45" t="str">
        <f t="shared" si="6"/>
        <v/>
      </c>
    </row>
    <row r="69" spans="1:8" ht="15">
      <c r="A69" s="68"/>
      <c r="B69" s="68"/>
      <c r="C69" s="76"/>
      <c r="D69" s="77"/>
      <c r="E69" s="77"/>
      <c r="F69" s="102" t="str">
        <f t="shared" ref="F69:F71" si="7">IF(A69&lt;&gt;"","Nein", "")</f>
        <v/>
      </c>
      <c r="G69" s="44" t="str">
        <f t="shared" si="5"/>
        <v/>
      </c>
      <c r="H69" s="45" t="str">
        <f t="shared" si="6"/>
        <v/>
      </c>
    </row>
    <row r="70" spans="1:8" ht="15">
      <c r="A70" s="68"/>
      <c r="B70" s="68"/>
      <c r="C70" s="76"/>
      <c r="D70" s="77"/>
      <c r="E70" s="77"/>
      <c r="F70" s="102" t="str">
        <f t="shared" si="7"/>
        <v/>
      </c>
      <c r="G70" s="44" t="str">
        <f t="shared" si="5"/>
        <v/>
      </c>
      <c r="H70" s="45" t="str">
        <f t="shared" si="6"/>
        <v/>
      </c>
    </row>
    <row r="71" spans="1:8" ht="16" thickBot="1">
      <c r="A71" s="68"/>
      <c r="B71" s="68"/>
      <c r="C71" s="76"/>
      <c r="D71" s="77"/>
      <c r="E71" s="77"/>
      <c r="F71" s="102" t="str">
        <f t="shared" si="7"/>
        <v/>
      </c>
      <c r="G71" s="44" t="str">
        <f t="shared" si="5"/>
        <v/>
      </c>
      <c r="H71" s="45" t="str">
        <f t="shared" si="6"/>
        <v/>
      </c>
    </row>
    <row r="72" spans="1:8" ht="15" thickTop="1">
      <c r="A72" s="64"/>
      <c r="B72" s="64"/>
      <c r="C72" s="64"/>
      <c r="D72" s="64"/>
      <c r="E72" s="64"/>
      <c r="F72" s="64"/>
      <c r="G72" s="64"/>
      <c r="H72" s="64"/>
    </row>
  </sheetData>
  <sheetProtection sheet="1" objects="1" scenarios="1"/>
  <sortState xmlns:xlrd2="http://schemas.microsoft.com/office/spreadsheetml/2017/richdata2" ref="A2:H18">
    <sortCondition ref="F2:F18"/>
  </sortState>
  <phoneticPr fontId="4" type="noConversion"/>
  <conditionalFormatting sqref="A2:F2">
    <cfRule type="expression" dxfId="5" priority="3">
      <formula>$F2="Ja"</formula>
    </cfRule>
  </conditionalFormatting>
  <conditionalFormatting sqref="A3:F3">
    <cfRule type="expression" dxfId="4" priority="2">
      <formula>$F3="Ja"</formula>
    </cfRule>
  </conditionalFormatting>
  <conditionalFormatting sqref="A4:F71">
    <cfRule type="expression" dxfId="3" priority="1">
      <formula>$F4="Ja"</formula>
    </cfRule>
  </conditionalFormatting>
  <dataValidations count="1">
    <dataValidation type="list" allowBlank="1" showInputMessage="1" showErrorMessage="1" sqref="F2:F71" xr:uid="{2B2A938B-E8DF-934F-A444-2A9D1E582C03}">
      <formula1>YES_NO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331A-0BDA-EC4A-B104-51FC9B06217E}">
  <sheetPr>
    <tabColor rgb="FF76F112"/>
  </sheetPr>
  <dimension ref="A1:I73"/>
  <sheetViews>
    <sheetView zoomScale="130" zoomScaleNormal="130" workbookViewId="0">
      <pane ySplit="1" topLeftCell="A2" activePane="bottomLeft" state="frozen"/>
      <selection activeCell="E60" sqref="E60"/>
      <selection pane="bottomLeft" activeCell="A2" sqref="A2"/>
    </sheetView>
  </sheetViews>
  <sheetFormatPr baseColWidth="10" defaultRowHeight="14"/>
  <cols>
    <col min="1" max="2" width="29.7109375" style="41" customWidth="1"/>
    <col min="3" max="3" width="11.28515625" style="10" customWidth="1"/>
    <col min="4" max="4" width="17" style="10" bestFit="1" customWidth="1"/>
    <col min="5" max="5" width="13.140625" style="10" bestFit="1" customWidth="1"/>
    <col min="6" max="6" width="11.140625" style="10" bestFit="1" customWidth="1"/>
    <col min="7" max="7" width="11.140625" style="10" customWidth="1"/>
    <col min="8" max="8" width="10" style="10" bestFit="1" customWidth="1"/>
    <col min="9" max="9" width="11.85546875" style="10" bestFit="1" customWidth="1"/>
    <col min="10" max="16384" width="10.7109375" style="10"/>
  </cols>
  <sheetData>
    <row r="1" spans="1:9" ht="30">
      <c r="A1" s="67" t="s">
        <v>19</v>
      </c>
      <c r="B1" s="67" t="s">
        <v>44</v>
      </c>
      <c r="C1" s="67" t="str">
        <f>AUX!B11</f>
        <v>Rhythmus</v>
      </c>
      <c r="D1" s="106" t="s">
        <v>47</v>
      </c>
      <c r="E1" s="107" t="s">
        <v>48</v>
      </c>
      <c r="F1" s="108" t="s">
        <v>20</v>
      </c>
      <c r="G1" s="109" t="s">
        <v>84</v>
      </c>
      <c r="H1" s="110" t="str">
        <f>AUX!C11</f>
        <v>Periodizität</v>
      </c>
      <c r="I1" s="110" t="s">
        <v>18</v>
      </c>
    </row>
    <row r="2" spans="1:9" ht="15">
      <c r="A2" s="68" t="s">
        <v>69</v>
      </c>
      <c r="B2" s="68"/>
      <c r="C2" s="69" t="s">
        <v>1</v>
      </c>
      <c r="D2" s="70">
        <v>500</v>
      </c>
      <c r="E2" s="71">
        <v>43862</v>
      </c>
      <c r="F2" s="103">
        <f t="shared" ref="F2:F3" si="0">IF(A2&lt;&gt;"",ULTIMO,"")</f>
        <v>72686</v>
      </c>
      <c r="G2" s="112">
        <f ca="1">IF(E2&lt;&gt;"",IF(E2&gt;=TODAY(),E2,EDATE(E2,(INT(DATEDIF(E2,TODAY()-1,"m")/H2)+1)*H2)),"")</f>
        <v>44044</v>
      </c>
      <c r="H2" s="105">
        <f>IFERROR(VLOOKUP(C2,AUX!$B$12:$C$16,2,FALSE),"")</f>
        <v>3</v>
      </c>
      <c r="I2" s="40">
        <f t="shared" ref="I2" si="1">IF(E2&lt;&gt;"",EOMONTH(E2,-1)+1,"")</f>
        <v>43862</v>
      </c>
    </row>
    <row r="3" spans="1:9">
      <c r="A3" s="68"/>
      <c r="B3" s="68"/>
      <c r="C3" s="69"/>
      <c r="D3" s="70"/>
      <c r="E3" s="71"/>
      <c r="F3" s="103" t="str">
        <f t="shared" si="0"/>
        <v/>
      </c>
      <c r="G3" s="112"/>
      <c r="H3" s="105" t="str">
        <f>IFERROR(VLOOKUP(C3,AUX!$B$12:$C$16,2,FALSE),"")</f>
        <v/>
      </c>
      <c r="I3" s="40" t="str">
        <f t="shared" ref="I3:I66" si="2">IF(E3&lt;&gt;"",EOMONTH(E3,-1)+1,"")</f>
        <v/>
      </c>
    </row>
    <row r="4" spans="1:9">
      <c r="A4" s="68"/>
      <c r="B4" s="68"/>
      <c r="C4" s="69"/>
      <c r="D4" s="70"/>
      <c r="E4" s="71"/>
      <c r="F4" s="103" t="str">
        <f t="shared" ref="F4:F67" si="3">IF(A4&lt;&gt;"",ULTIMO,"")</f>
        <v/>
      </c>
      <c r="G4" s="112"/>
      <c r="H4" s="105" t="str">
        <f>IFERROR(VLOOKUP(C4,AUX!$B$12:$C$16,2,FALSE),"")</f>
        <v/>
      </c>
      <c r="I4" s="40" t="str">
        <f t="shared" si="2"/>
        <v/>
      </c>
    </row>
    <row r="5" spans="1:9">
      <c r="A5" s="68"/>
      <c r="B5" s="68"/>
      <c r="C5" s="69"/>
      <c r="D5" s="70"/>
      <c r="E5" s="71"/>
      <c r="F5" s="103" t="str">
        <f t="shared" si="3"/>
        <v/>
      </c>
      <c r="G5" s="112"/>
      <c r="H5" s="105" t="str">
        <f>IFERROR(VLOOKUP(C5,AUX!$B$12:$C$16,2,FALSE),"")</f>
        <v/>
      </c>
      <c r="I5" s="40" t="str">
        <f t="shared" si="2"/>
        <v/>
      </c>
    </row>
    <row r="6" spans="1:9">
      <c r="A6" s="68"/>
      <c r="B6" s="68"/>
      <c r="C6" s="69"/>
      <c r="D6" s="70"/>
      <c r="E6" s="71"/>
      <c r="F6" s="103" t="str">
        <f t="shared" si="3"/>
        <v/>
      </c>
      <c r="G6" s="112"/>
      <c r="H6" s="105" t="str">
        <f>IFERROR(VLOOKUP(C6,AUX!$B$12:$C$16,2,FALSE),"")</f>
        <v/>
      </c>
      <c r="I6" s="40" t="str">
        <f t="shared" si="2"/>
        <v/>
      </c>
    </row>
    <row r="7" spans="1:9">
      <c r="A7" s="68"/>
      <c r="B7" s="68"/>
      <c r="C7" s="69"/>
      <c r="D7" s="70"/>
      <c r="E7" s="71"/>
      <c r="F7" s="103" t="str">
        <f t="shared" si="3"/>
        <v/>
      </c>
      <c r="G7" s="112"/>
      <c r="H7" s="105" t="str">
        <f>IFERROR(VLOOKUP(C7,AUX!$B$12:$C$16,2,FALSE),"")</f>
        <v/>
      </c>
      <c r="I7" s="40" t="str">
        <f t="shared" si="2"/>
        <v/>
      </c>
    </row>
    <row r="8" spans="1:9">
      <c r="A8" s="68"/>
      <c r="B8" s="68"/>
      <c r="C8" s="69"/>
      <c r="D8" s="70"/>
      <c r="E8" s="71"/>
      <c r="F8" s="103" t="str">
        <f t="shared" si="3"/>
        <v/>
      </c>
      <c r="G8" s="112"/>
      <c r="H8" s="105" t="str">
        <f>IFERROR(VLOOKUP(C8,AUX!$B$12:$C$16,2,FALSE),"")</f>
        <v/>
      </c>
      <c r="I8" s="40" t="str">
        <f t="shared" si="2"/>
        <v/>
      </c>
    </row>
    <row r="9" spans="1:9">
      <c r="A9" s="68"/>
      <c r="B9" s="68"/>
      <c r="C9" s="69"/>
      <c r="D9" s="70"/>
      <c r="E9" s="71"/>
      <c r="F9" s="103" t="str">
        <f t="shared" si="3"/>
        <v/>
      </c>
      <c r="G9" s="112"/>
      <c r="H9" s="105" t="str">
        <f>IFERROR(VLOOKUP(C9,AUX!$B$12:$C$16,2,FALSE),"")</f>
        <v/>
      </c>
      <c r="I9" s="40" t="str">
        <f t="shared" si="2"/>
        <v/>
      </c>
    </row>
    <row r="10" spans="1:9">
      <c r="A10" s="68"/>
      <c r="B10" s="68"/>
      <c r="C10" s="69"/>
      <c r="D10" s="70"/>
      <c r="E10" s="71"/>
      <c r="F10" s="103" t="str">
        <f t="shared" si="3"/>
        <v/>
      </c>
      <c r="G10" s="112"/>
      <c r="H10" s="105" t="str">
        <f>IFERROR(VLOOKUP(C10,AUX!$B$12:$C$16,2,FALSE),"")</f>
        <v/>
      </c>
      <c r="I10" s="40" t="str">
        <f t="shared" si="2"/>
        <v/>
      </c>
    </row>
    <row r="11" spans="1:9">
      <c r="A11" s="68"/>
      <c r="B11" s="68"/>
      <c r="C11" s="69"/>
      <c r="D11" s="70"/>
      <c r="E11" s="71"/>
      <c r="F11" s="103" t="str">
        <f t="shared" si="3"/>
        <v/>
      </c>
      <c r="G11" s="112"/>
      <c r="H11" s="105" t="str">
        <f>IFERROR(VLOOKUP(C11,AUX!$B$12:$C$16,2,FALSE),"")</f>
        <v/>
      </c>
      <c r="I11" s="40" t="str">
        <f t="shared" si="2"/>
        <v/>
      </c>
    </row>
    <row r="12" spans="1:9">
      <c r="A12" s="68"/>
      <c r="B12" s="68"/>
      <c r="C12" s="69"/>
      <c r="D12" s="70"/>
      <c r="E12" s="71"/>
      <c r="F12" s="103" t="str">
        <f t="shared" si="3"/>
        <v/>
      </c>
      <c r="G12" s="112"/>
      <c r="H12" s="105" t="str">
        <f>IFERROR(VLOOKUP(C12,AUX!$B$12:$C$16,2,FALSE),"")</f>
        <v/>
      </c>
      <c r="I12" s="40" t="str">
        <f t="shared" si="2"/>
        <v/>
      </c>
    </row>
    <row r="13" spans="1:9">
      <c r="A13" s="68"/>
      <c r="B13" s="111"/>
      <c r="C13" s="69"/>
      <c r="D13" s="70"/>
      <c r="E13" s="71"/>
      <c r="F13" s="103" t="str">
        <f t="shared" si="3"/>
        <v/>
      </c>
      <c r="G13" s="112"/>
      <c r="H13" s="105" t="str">
        <f>IFERROR(VLOOKUP(C13,AUX!$B$12:$C$16,2,FALSE),"")</f>
        <v/>
      </c>
      <c r="I13" s="40" t="str">
        <f t="shared" si="2"/>
        <v/>
      </c>
    </row>
    <row r="14" spans="1:9">
      <c r="A14" s="68"/>
      <c r="B14" s="68"/>
      <c r="C14" s="69"/>
      <c r="D14" s="70"/>
      <c r="E14" s="71"/>
      <c r="F14" s="103" t="str">
        <f t="shared" si="3"/>
        <v/>
      </c>
      <c r="G14" s="112"/>
      <c r="H14" s="105" t="str">
        <f>IFERROR(VLOOKUP(C14,AUX!$B$12:$C$16,2,FALSE),"")</f>
        <v/>
      </c>
      <c r="I14" s="40" t="str">
        <f t="shared" si="2"/>
        <v/>
      </c>
    </row>
    <row r="15" spans="1:9">
      <c r="A15" s="68"/>
      <c r="B15" s="68"/>
      <c r="C15" s="69"/>
      <c r="D15" s="70"/>
      <c r="E15" s="71"/>
      <c r="F15" s="103" t="str">
        <f t="shared" si="3"/>
        <v/>
      </c>
      <c r="G15" s="112"/>
      <c r="H15" s="105" t="str">
        <f>IFERROR(VLOOKUP(C15,AUX!$B$12:$C$16,2,FALSE),"")</f>
        <v/>
      </c>
      <c r="I15" s="40" t="str">
        <f t="shared" si="2"/>
        <v/>
      </c>
    </row>
    <row r="16" spans="1:9">
      <c r="A16" s="68"/>
      <c r="B16" s="68"/>
      <c r="C16" s="69"/>
      <c r="D16" s="70"/>
      <c r="E16" s="71"/>
      <c r="F16" s="103" t="str">
        <f t="shared" si="3"/>
        <v/>
      </c>
      <c r="G16" s="112"/>
      <c r="H16" s="105" t="str">
        <f>IFERROR(VLOOKUP(C16,AUX!$B$12:$C$16,2,FALSE),"")</f>
        <v/>
      </c>
      <c r="I16" s="40" t="str">
        <f t="shared" si="2"/>
        <v/>
      </c>
    </row>
    <row r="17" spans="1:9">
      <c r="A17" s="68"/>
      <c r="B17" s="68"/>
      <c r="C17" s="69"/>
      <c r="D17" s="70"/>
      <c r="E17" s="71"/>
      <c r="F17" s="103" t="str">
        <f t="shared" si="3"/>
        <v/>
      </c>
      <c r="G17" s="112"/>
      <c r="H17" s="105" t="str">
        <f>IFERROR(VLOOKUP(C17,AUX!$B$12:$C$16,2,FALSE),"")</f>
        <v/>
      </c>
      <c r="I17" s="40" t="str">
        <f t="shared" si="2"/>
        <v/>
      </c>
    </row>
    <row r="18" spans="1:9">
      <c r="A18" s="68"/>
      <c r="B18" s="68"/>
      <c r="C18" s="69"/>
      <c r="D18" s="70"/>
      <c r="E18" s="71"/>
      <c r="F18" s="103" t="str">
        <f t="shared" si="3"/>
        <v/>
      </c>
      <c r="G18" s="112"/>
      <c r="H18" s="105" t="str">
        <f>IFERROR(VLOOKUP(C18,AUX!$B$12:$C$16,2,FALSE),"")</f>
        <v/>
      </c>
      <c r="I18" s="40" t="str">
        <f t="shared" si="2"/>
        <v/>
      </c>
    </row>
    <row r="19" spans="1:9">
      <c r="A19" s="68"/>
      <c r="B19" s="68"/>
      <c r="C19" s="69"/>
      <c r="D19" s="70"/>
      <c r="E19" s="71"/>
      <c r="F19" s="103" t="str">
        <f t="shared" si="3"/>
        <v/>
      </c>
      <c r="G19" s="112"/>
      <c r="H19" s="105" t="str">
        <f>IFERROR(VLOOKUP(C19,AUX!$B$12:$C$16,2,FALSE),"")</f>
        <v/>
      </c>
      <c r="I19" s="40" t="str">
        <f t="shared" si="2"/>
        <v/>
      </c>
    </row>
    <row r="20" spans="1:9">
      <c r="A20" s="68"/>
      <c r="B20" s="68"/>
      <c r="C20" s="69"/>
      <c r="D20" s="70"/>
      <c r="E20" s="71"/>
      <c r="F20" s="103" t="str">
        <f t="shared" si="3"/>
        <v/>
      </c>
      <c r="G20" s="112"/>
      <c r="H20" s="105" t="str">
        <f>IFERROR(VLOOKUP(C20,AUX!$B$12:$C$16,2,FALSE),"")</f>
        <v/>
      </c>
      <c r="I20" s="40" t="str">
        <f t="shared" si="2"/>
        <v/>
      </c>
    </row>
    <row r="21" spans="1:9">
      <c r="A21" s="68"/>
      <c r="B21" s="68"/>
      <c r="C21" s="69"/>
      <c r="D21" s="70"/>
      <c r="E21" s="71"/>
      <c r="F21" s="103" t="str">
        <f t="shared" si="3"/>
        <v/>
      </c>
      <c r="G21" s="112"/>
      <c r="H21" s="105" t="str">
        <f>IFERROR(VLOOKUP(C21,AUX!$B$12:$C$16,2,FALSE),"")</f>
        <v/>
      </c>
      <c r="I21" s="40" t="str">
        <f t="shared" si="2"/>
        <v/>
      </c>
    </row>
    <row r="22" spans="1:9">
      <c r="A22" s="68"/>
      <c r="B22" s="68"/>
      <c r="C22" s="69"/>
      <c r="D22" s="70"/>
      <c r="E22" s="71"/>
      <c r="F22" s="103" t="str">
        <f t="shared" si="3"/>
        <v/>
      </c>
      <c r="G22" s="112"/>
      <c r="H22" s="105" t="str">
        <f>IFERROR(VLOOKUP(C22,AUX!$B$12:$C$16,2,FALSE),"")</f>
        <v/>
      </c>
      <c r="I22" s="40" t="str">
        <f t="shared" si="2"/>
        <v/>
      </c>
    </row>
    <row r="23" spans="1:9">
      <c r="A23" s="68"/>
      <c r="B23" s="68"/>
      <c r="C23" s="69"/>
      <c r="D23" s="70"/>
      <c r="E23" s="71"/>
      <c r="F23" s="103" t="str">
        <f t="shared" si="3"/>
        <v/>
      </c>
      <c r="G23" s="112"/>
      <c r="H23" s="105" t="str">
        <f>IFERROR(VLOOKUP(C23,AUX!$B$12:$C$16,2,FALSE),"")</f>
        <v/>
      </c>
      <c r="I23" s="40" t="str">
        <f t="shared" si="2"/>
        <v/>
      </c>
    </row>
    <row r="24" spans="1:9">
      <c r="A24" s="68"/>
      <c r="B24" s="68"/>
      <c r="C24" s="69"/>
      <c r="D24" s="70"/>
      <c r="E24" s="71"/>
      <c r="F24" s="103" t="str">
        <f t="shared" si="3"/>
        <v/>
      </c>
      <c r="G24" s="112"/>
      <c r="H24" s="105" t="str">
        <f>IFERROR(VLOOKUP(C24,AUX!$B$12:$C$16,2,FALSE),"")</f>
        <v/>
      </c>
      <c r="I24" s="40" t="str">
        <f t="shared" si="2"/>
        <v/>
      </c>
    </row>
    <row r="25" spans="1:9">
      <c r="A25" s="68"/>
      <c r="B25" s="68"/>
      <c r="C25" s="69"/>
      <c r="D25" s="70"/>
      <c r="E25" s="71"/>
      <c r="F25" s="103" t="str">
        <f t="shared" si="3"/>
        <v/>
      </c>
      <c r="G25" s="112"/>
      <c r="H25" s="105" t="str">
        <f>IFERROR(VLOOKUP(C25,AUX!$B$12:$C$16,2,FALSE),"")</f>
        <v/>
      </c>
      <c r="I25" s="40" t="str">
        <f t="shared" si="2"/>
        <v/>
      </c>
    </row>
    <row r="26" spans="1:9">
      <c r="A26" s="68"/>
      <c r="B26" s="68"/>
      <c r="C26" s="69"/>
      <c r="D26" s="70"/>
      <c r="E26" s="71"/>
      <c r="F26" s="103" t="str">
        <f t="shared" si="3"/>
        <v/>
      </c>
      <c r="G26" s="112"/>
      <c r="H26" s="105" t="str">
        <f>IFERROR(VLOOKUP(C26,AUX!$B$12:$C$16,2,FALSE),"")</f>
        <v/>
      </c>
      <c r="I26" s="40" t="str">
        <f t="shared" si="2"/>
        <v/>
      </c>
    </row>
    <row r="27" spans="1:9">
      <c r="A27" s="68"/>
      <c r="B27" s="68"/>
      <c r="C27" s="69"/>
      <c r="D27" s="70"/>
      <c r="E27" s="71"/>
      <c r="F27" s="103" t="str">
        <f t="shared" si="3"/>
        <v/>
      </c>
      <c r="G27" s="112"/>
      <c r="H27" s="105" t="str">
        <f>IFERROR(VLOOKUP(C27,AUX!$B$12:$C$16,2,FALSE),"")</f>
        <v/>
      </c>
      <c r="I27" s="40" t="str">
        <f t="shared" si="2"/>
        <v/>
      </c>
    </row>
    <row r="28" spans="1:9">
      <c r="A28" s="68"/>
      <c r="B28" s="68"/>
      <c r="C28" s="69"/>
      <c r="D28" s="70"/>
      <c r="E28" s="71"/>
      <c r="F28" s="103" t="str">
        <f t="shared" si="3"/>
        <v/>
      </c>
      <c r="G28" s="112"/>
      <c r="H28" s="105" t="str">
        <f>IFERROR(VLOOKUP(C28,AUX!$B$12:$C$16,2,FALSE),"")</f>
        <v/>
      </c>
      <c r="I28" s="40" t="str">
        <f t="shared" si="2"/>
        <v/>
      </c>
    </row>
    <row r="29" spans="1:9">
      <c r="A29" s="68"/>
      <c r="B29" s="68"/>
      <c r="C29" s="69"/>
      <c r="D29" s="70"/>
      <c r="E29" s="71"/>
      <c r="F29" s="103" t="str">
        <f t="shared" si="3"/>
        <v/>
      </c>
      <c r="G29" s="112"/>
      <c r="H29" s="105" t="str">
        <f>IFERROR(VLOOKUP(C29,AUX!$B$12:$C$16,2,FALSE),"")</f>
        <v/>
      </c>
      <c r="I29" s="40" t="str">
        <f t="shared" si="2"/>
        <v/>
      </c>
    </row>
    <row r="30" spans="1:9">
      <c r="A30" s="68"/>
      <c r="B30" s="68"/>
      <c r="C30" s="69"/>
      <c r="D30" s="70"/>
      <c r="E30" s="71"/>
      <c r="F30" s="103" t="str">
        <f t="shared" si="3"/>
        <v/>
      </c>
      <c r="G30" s="112"/>
      <c r="H30" s="105" t="str">
        <f>IFERROR(VLOOKUP(C30,AUX!$B$12:$C$16,2,FALSE),"")</f>
        <v/>
      </c>
      <c r="I30" s="40" t="str">
        <f t="shared" si="2"/>
        <v/>
      </c>
    </row>
    <row r="31" spans="1:9">
      <c r="A31" s="68"/>
      <c r="B31" s="68"/>
      <c r="C31" s="72"/>
      <c r="D31" s="70"/>
      <c r="E31" s="71"/>
      <c r="F31" s="103" t="str">
        <f t="shared" si="3"/>
        <v/>
      </c>
      <c r="G31" s="112"/>
      <c r="H31" s="105" t="str">
        <f>IFERROR(VLOOKUP(C31,AUX!$B$12:$C$16,2,FALSE),"")</f>
        <v/>
      </c>
      <c r="I31" s="40" t="str">
        <f t="shared" si="2"/>
        <v/>
      </c>
    </row>
    <row r="32" spans="1:9">
      <c r="A32" s="68"/>
      <c r="B32" s="68"/>
      <c r="C32" s="72"/>
      <c r="D32" s="70"/>
      <c r="E32" s="71"/>
      <c r="F32" s="103" t="str">
        <f t="shared" si="3"/>
        <v/>
      </c>
      <c r="G32" s="112"/>
      <c r="H32" s="105" t="str">
        <f>IFERROR(VLOOKUP(C32,AUX!$B$12:$C$16,2,FALSE),"")</f>
        <v/>
      </c>
      <c r="I32" s="40" t="str">
        <f t="shared" si="2"/>
        <v/>
      </c>
    </row>
    <row r="33" spans="1:9">
      <c r="A33" s="68"/>
      <c r="B33" s="68"/>
      <c r="C33" s="72"/>
      <c r="D33" s="70"/>
      <c r="E33" s="71"/>
      <c r="F33" s="103" t="str">
        <f t="shared" si="3"/>
        <v/>
      </c>
      <c r="G33" s="112"/>
      <c r="H33" s="105" t="str">
        <f>IFERROR(VLOOKUP(C33,AUX!$B$12:$C$16,2,FALSE),"")</f>
        <v/>
      </c>
      <c r="I33" s="40" t="str">
        <f t="shared" si="2"/>
        <v/>
      </c>
    </row>
    <row r="34" spans="1:9">
      <c r="A34" s="68"/>
      <c r="B34" s="68"/>
      <c r="C34" s="72"/>
      <c r="D34" s="70"/>
      <c r="E34" s="71"/>
      <c r="F34" s="103" t="str">
        <f t="shared" si="3"/>
        <v/>
      </c>
      <c r="G34" s="112"/>
      <c r="H34" s="105" t="str">
        <f>IFERROR(VLOOKUP(C34,AUX!$B$12:$C$16,2,FALSE),"")</f>
        <v/>
      </c>
      <c r="I34" s="40" t="str">
        <f t="shared" si="2"/>
        <v/>
      </c>
    </row>
    <row r="35" spans="1:9">
      <c r="A35" s="68"/>
      <c r="B35" s="68"/>
      <c r="C35" s="72"/>
      <c r="D35" s="70"/>
      <c r="E35" s="71"/>
      <c r="F35" s="103" t="str">
        <f t="shared" si="3"/>
        <v/>
      </c>
      <c r="G35" s="112"/>
      <c r="H35" s="105" t="str">
        <f>IFERROR(VLOOKUP(C35,AUX!$B$12:$C$16,2,FALSE),"")</f>
        <v/>
      </c>
      <c r="I35" s="40" t="str">
        <f t="shared" si="2"/>
        <v/>
      </c>
    </row>
    <row r="36" spans="1:9">
      <c r="A36" s="68"/>
      <c r="B36" s="68"/>
      <c r="C36" s="72"/>
      <c r="D36" s="70"/>
      <c r="E36" s="71"/>
      <c r="F36" s="103" t="str">
        <f t="shared" si="3"/>
        <v/>
      </c>
      <c r="G36" s="112"/>
      <c r="H36" s="105" t="str">
        <f>IFERROR(VLOOKUP(C36,AUX!$B$12:$C$16,2,FALSE),"")</f>
        <v/>
      </c>
      <c r="I36" s="40" t="str">
        <f t="shared" si="2"/>
        <v/>
      </c>
    </row>
    <row r="37" spans="1:9">
      <c r="A37" s="68"/>
      <c r="B37" s="68"/>
      <c r="C37" s="72"/>
      <c r="D37" s="70"/>
      <c r="E37" s="71"/>
      <c r="F37" s="103" t="str">
        <f t="shared" si="3"/>
        <v/>
      </c>
      <c r="G37" s="112"/>
      <c r="H37" s="105" t="str">
        <f>IFERROR(VLOOKUP(C37,AUX!$B$12:$C$16,2,FALSE),"")</f>
        <v/>
      </c>
      <c r="I37" s="40" t="str">
        <f t="shared" si="2"/>
        <v/>
      </c>
    </row>
    <row r="38" spans="1:9">
      <c r="A38" s="68"/>
      <c r="B38" s="68"/>
      <c r="C38" s="72"/>
      <c r="D38" s="70"/>
      <c r="E38" s="71"/>
      <c r="F38" s="103" t="str">
        <f t="shared" si="3"/>
        <v/>
      </c>
      <c r="G38" s="112"/>
      <c r="H38" s="105" t="str">
        <f>IFERROR(VLOOKUP(C38,AUX!$B$12:$C$16,2,FALSE),"")</f>
        <v/>
      </c>
      <c r="I38" s="40" t="str">
        <f t="shared" si="2"/>
        <v/>
      </c>
    </row>
    <row r="39" spans="1:9">
      <c r="A39" s="68"/>
      <c r="B39" s="68"/>
      <c r="C39" s="72"/>
      <c r="D39" s="70"/>
      <c r="E39" s="71"/>
      <c r="F39" s="103" t="str">
        <f t="shared" si="3"/>
        <v/>
      </c>
      <c r="G39" s="112"/>
      <c r="H39" s="105" t="str">
        <f>IFERROR(VLOOKUP(C39,AUX!$B$12:$C$16,2,FALSE),"")</f>
        <v/>
      </c>
      <c r="I39" s="40" t="str">
        <f t="shared" si="2"/>
        <v/>
      </c>
    </row>
    <row r="40" spans="1:9">
      <c r="A40" s="68"/>
      <c r="B40" s="68"/>
      <c r="C40" s="72"/>
      <c r="D40" s="70"/>
      <c r="E40" s="71"/>
      <c r="F40" s="103" t="str">
        <f t="shared" si="3"/>
        <v/>
      </c>
      <c r="G40" s="112"/>
      <c r="H40" s="105" t="str">
        <f>IFERROR(VLOOKUP(C40,AUX!$B$12:$C$16,2,FALSE),"")</f>
        <v/>
      </c>
      <c r="I40" s="40" t="str">
        <f t="shared" si="2"/>
        <v/>
      </c>
    </row>
    <row r="41" spans="1:9">
      <c r="A41" s="68"/>
      <c r="B41" s="68"/>
      <c r="C41" s="72"/>
      <c r="D41" s="70"/>
      <c r="E41" s="71"/>
      <c r="F41" s="103" t="str">
        <f t="shared" si="3"/>
        <v/>
      </c>
      <c r="G41" s="112"/>
      <c r="H41" s="105" t="str">
        <f>IFERROR(VLOOKUP(C41,AUX!$B$12:$C$16,2,FALSE),"")</f>
        <v/>
      </c>
      <c r="I41" s="40" t="str">
        <f t="shared" si="2"/>
        <v/>
      </c>
    </row>
    <row r="42" spans="1:9">
      <c r="A42" s="68"/>
      <c r="B42" s="68"/>
      <c r="C42" s="72"/>
      <c r="D42" s="70"/>
      <c r="E42" s="71"/>
      <c r="F42" s="103" t="str">
        <f t="shared" si="3"/>
        <v/>
      </c>
      <c r="G42" s="112"/>
      <c r="H42" s="105" t="str">
        <f>IFERROR(VLOOKUP(C42,AUX!$B$12:$C$16,2,FALSE),"")</f>
        <v/>
      </c>
      <c r="I42" s="40" t="str">
        <f t="shared" si="2"/>
        <v/>
      </c>
    </row>
    <row r="43" spans="1:9">
      <c r="A43" s="68"/>
      <c r="B43" s="68"/>
      <c r="C43" s="72"/>
      <c r="D43" s="70"/>
      <c r="E43" s="71"/>
      <c r="F43" s="103" t="str">
        <f t="shared" si="3"/>
        <v/>
      </c>
      <c r="G43" s="112"/>
      <c r="H43" s="105" t="str">
        <f>IFERROR(VLOOKUP(C43,AUX!$B$12:$C$16,2,FALSE),"")</f>
        <v/>
      </c>
      <c r="I43" s="40" t="str">
        <f t="shared" si="2"/>
        <v/>
      </c>
    </row>
    <row r="44" spans="1:9">
      <c r="A44" s="68"/>
      <c r="B44" s="68"/>
      <c r="C44" s="72"/>
      <c r="D44" s="70"/>
      <c r="E44" s="71"/>
      <c r="F44" s="103" t="str">
        <f t="shared" si="3"/>
        <v/>
      </c>
      <c r="G44" s="112"/>
      <c r="H44" s="105" t="str">
        <f>IFERROR(VLOOKUP(C44,AUX!$B$12:$C$16,2,FALSE),"")</f>
        <v/>
      </c>
      <c r="I44" s="40" t="str">
        <f t="shared" si="2"/>
        <v/>
      </c>
    </row>
    <row r="45" spans="1:9">
      <c r="A45" s="68"/>
      <c r="B45" s="68"/>
      <c r="C45" s="72"/>
      <c r="D45" s="70"/>
      <c r="E45" s="71"/>
      <c r="F45" s="103" t="str">
        <f t="shared" si="3"/>
        <v/>
      </c>
      <c r="G45" s="112"/>
      <c r="H45" s="105" t="str">
        <f>IFERROR(VLOOKUP(C45,AUX!$B$12:$C$16,2,FALSE),"")</f>
        <v/>
      </c>
      <c r="I45" s="40" t="str">
        <f t="shared" si="2"/>
        <v/>
      </c>
    </row>
    <row r="46" spans="1:9">
      <c r="A46" s="68"/>
      <c r="B46" s="68"/>
      <c r="C46" s="72"/>
      <c r="D46" s="70"/>
      <c r="E46" s="71"/>
      <c r="F46" s="103" t="str">
        <f t="shared" si="3"/>
        <v/>
      </c>
      <c r="G46" s="112"/>
      <c r="H46" s="105" t="str">
        <f>IFERROR(VLOOKUP(C46,AUX!$B$12:$C$16,2,FALSE),"")</f>
        <v/>
      </c>
      <c r="I46" s="40" t="str">
        <f t="shared" si="2"/>
        <v/>
      </c>
    </row>
    <row r="47" spans="1:9">
      <c r="A47" s="68"/>
      <c r="B47" s="68"/>
      <c r="C47" s="72"/>
      <c r="D47" s="70"/>
      <c r="E47" s="71"/>
      <c r="F47" s="103" t="str">
        <f t="shared" si="3"/>
        <v/>
      </c>
      <c r="G47" s="112"/>
      <c r="H47" s="105" t="str">
        <f>IFERROR(VLOOKUP(C47,AUX!$B$12:$C$16,2,FALSE),"")</f>
        <v/>
      </c>
      <c r="I47" s="40" t="str">
        <f t="shared" si="2"/>
        <v/>
      </c>
    </row>
    <row r="48" spans="1:9">
      <c r="A48" s="68"/>
      <c r="B48" s="68"/>
      <c r="C48" s="72"/>
      <c r="D48" s="70"/>
      <c r="E48" s="71"/>
      <c r="F48" s="103" t="str">
        <f t="shared" si="3"/>
        <v/>
      </c>
      <c r="G48" s="112"/>
      <c r="H48" s="105" t="str">
        <f>IFERROR(VLOOKUP(C48,AUX!$B$12:$C$16,2,FALSE),"")</f>
        <v/>
      </c>
      <c r="I48" s="40" t="str">
        <f t="shared" si="2"/>
        <v/>
      </c>
    </row>
    <row r="49" spans="1:9">
      <c r="A49" s="68"/>
      <c r="B49" s="68"/>
      <c r="C49" s="72"/>
      <c r="D49" s="70"/>
      <c r="E49" s="71"/>
      <c r="F49" s="103" t="str">
        <f t="shared" si="3"/>
        <v/>
      </c>
      <c r="G49" s="112"/>
      <c r="H49" s="105" t="str">
        <f>IFERROR(VLOOKUP(C49,AUX!$B$12:$C$16,2,FALSE),"")</f>
        <v/>
      </c>
      <c r="I49" s="40" t="str">
        <f t="shared" si="2"/>
        <v/>
      </c>
    </row>
    <row r="50" spans="1:9">
      <c r="A50" s="68"/>
      <c r="B50" s="68"/>
      <c r="C50" s="72"/>
      <c r="D50" s="70"/>
      <c r="E50" s="71"/>
      <c r="F50" s="103" t="str">
        <f t="shared" si="3"/>
        <v/>
      </c>
      <c r="G50" s="112"/>
      <c r="H50" s="105" t="str">
        <f>IFERROR(VLOOKUP(C50,AUX!$B$12:$C$16,2,FALSE),"")</f>
        <v/>
      </c>
      <c r="I50" s="40" t="str">
        <f t="shared" si="2"/>
        <v/>
      </c>
    </row>
    <row r="51" spans="1:9">
      <c r="A51" s="68"/>
      <c r="B51" s="68"/>
      <c r="C51" s="72"/>
      <c r="D51" s="70"/>
      <c r="E51" s="71"/>
      <c r="F51" s="103" t="str">
        <f t="shared" si="3"/>
        <v/>
      </c>
      <c r="G51" s="112"/>
      <c r="H51" s="105" t="str">
        <f>IFERROR(VLOOKUP(C51,AUX!$B$12:$C$16,2,FALSE),"")</f>
        <v/>
      </c>
      <c r="I51" s="40" t="str">
        <f t="shared" si="2"/>
        <v/>
      </c>
    </row>
    <row r="52" spans="1:9">
      <c r="A52" s="73"/>
      <c r="B52" s="68"/>
      <c r="C52" s="72"/>
      <c r="D52" s="70"/>
      <c r="E52" s="71"/>
      <c r="F52" s="103" t="str">
        <f t="shared" si="3"/>
        <v/>
      </c>
      <c r="G52" s="112"/>
      <c r="H52" s="105" t="str">
        <f>IFERROR(VLOOKUP(C52,AUX!$B$12:$C$16,2,FALSE),"")</f>
        <v/>
      </c>
      <c r="I52" s="40" t="str">
        <f t="shared" si="2"/>
        <v/>
      </c>
    </row>
    <row r="53" spans="1:9">
      <c r="A53" s="68"/>
      <c r="B53" s="68"/>
      <c r="C53" s="72"/>
      <c r="D53" s="70"/>
      <c r="E53" s="71"/>
      <c r="F53" s="103" t="str">
        <f t="shared" si="3"/>
        <v/>
      </c>
      <c r="G53" s="112"/>
      <c r="H53" s="105" t="str">
        <f>IFERROR(VLOOKUP(C53,AUX!$B$12:$C$16,2,FALSE),"")</f>
        <v/>
      </c>
      <c r="I53" s="40" t="str">
        <f t="shared" si="2"/>
        <v/>
      </c>
    </row>
    <row r="54" spans="1:9">
      <c r="A54" s="68"/>
      <c r="B54" s="68"/>
      <c r="C54" s="72"/>
      <c r="D54" s="70"/>
      <c r="E54" s="71"/>
      <c r="F54" s="103" t="str">
        <f t="shared" si="3"/>
        <v/>
      </c>
      <c r="G54" s="112"/>
      <c r="H54" s="105" t="str">
        <f>IFERROR(VLOOKUP(C54,AUX!$B$12:$C$16,2,FALSE),"")</f>
        <v/>
      </c>
      <c r="I54" s="40" t="str">
        <f t="shared" si="2"/>
        <v/>
      </c>
    </row>
    <row r="55" spans="1:9">
      <c r="A55" s="68"/>
      <c r="B55" s="68"/>
      <c r="C55" s="72"/>
      <c r="D55" s="70"/>
      <c r="E55" s="71"/>
      <c r="F55" s="103" t="str">
        <f t="shared" si="3"/>
        <v/>
      </c>
      <c r="G55" s="112"/>
      <c r="H55" s="105" t="str">
        <f>IFERROR(VLOOKUP(C55,AUX!$B$12:$C$16,2,FALSE),"")</f>
        <v/>
      </c>
      <c r="I55" s="40" t="str">
        <f t="shared" si="2"/>
        <v/>
      </c>
    </row>
    <row r="56" spans="1:9">
      <c r="A56" s="68"/>
      <c r="B56" s="68"/>
      <c r="C56" s="72"/>
      <c r="D56" s="70"/>
      <c r="E56" s="71"/>
      <c r="F56" s="103" t="str">
        <f t="shared" si="3"/>
        <v/>
      </c>
      <c r="G56" s="112"/>
      <c r="H56" s="105" t="str">
        <f>IFERROR(VLOOKUP(C56,AUX!$B$12:$C$16,2,FALSE),"")</f>
        <v/>
      </c>
      <c r="I56" s="40" t="str">
        <f t="shared" si="2"/>
        <v/>
      </c>
    </row>
    <row r="57" spans="1:9">
      <c r="A57" s="68"/>
      <c r="B57" s="68"/>
      <c r="C57" s="72"/>
      <c r="D57" s="70"/>
      <c r="E57" s="71"/>
      <c r="F57" s="103" t="str">
        <f t="shared" si="3"/>
        <v/>
      </c>
      <c r="G57" s="112"/>
      <c r="H57" s="105" t="str">
        <f>IFERROR(VLOOKUP(C57,AUX!$B$12:$C$16,2,FALSE),"")</f>
        <v/>
      </c>
      <c r="I57" s="40" t="str">
        <f t="shared" si="2"/>
        <v/>
      </c>
    </row>
    <row r="58" spans="1:9">
      <c r="A58" s="68"/>
      <c r="B58" s="68"/>
      <c r="C58" s="72"/>
      <c r="D58" s="70"/>
      <c r="E58" s="71"/>
      <c r="F58" s="103" t="str">
        <f t="shared" si="3"/>
        <v/>
      </c>
      <c r="G58" s="112"/>
      <c r="H58" s="105" t="str">
        <f>IFERROR(VLOOKUP(C58,AUX!$B$12:$C$16,2,FALSE),"")</f>
        <v/>
      </c>
      <c r="I58" s="40" t="str">
        <f t="shared" si="2"/>
        <v/>
      </c>
    </row>
    <row r="59" spans="1:9">
      <c r="A59" s="68"/>
      <c r="B59" s="68"/>
      <c r="C59" s="72"/>
      <c r="D59" s="70"/>
      <c r="E59" s="71"/>
      <c r="F59" s="103" t="str">
        <f t="shared" si="3"/>
        <v/>
      </c>
      <c r="G59" s="112"/>
      <c r="H59" s="105" t="str">
        <f>IFERROR(VLOOKUP(C59,AUX!$B$12:$C$16,2,FALSE),"")</f>
        <v/>
      </c>
      <c r="I59" s="40" t="str">
        <f t="shared" si="2"/>
        <v/>
      </c>
    </row>
    <row r="60" spans="1:9">
      <c r="A60" s="68"/>
      <c r="B60" s="68"/>
      <c r="C60" s="72"/>
      <c r="D60" s="70"/>
      <c r="E60" s="71"/>
      <c r="F60" s="103" t="str">
        <f t="shared" si="3"/>
        <v/>
      </c>
      <c r="G60" s="112"/>
      <c r="H60" s="105" t="str">
        <f>IFERROR(VLOOKUP(C60,AUX!$B$12:$C$16,2,FALSE),"")</f>
        <v/>
      </c>
      <c r="I60" s="40" t="str">
        <f t="shared" si="2"/>
        <v/>
      </c>
    </row>
    <row r="61" spans="1:9">
      <c r="A61" s="68"/>
      <c r="B61" s="68"/>
      <c r="C61" s="72"/>
      <c r="D61" s="70"/>
      <c r="E61" s="71"/>
      <c r="F61" s="103" t="str">
        <f t="shared" si="3"/>
        <v/>
      </c>
      <c r="G61" s="112"/>
      <c r="H61" s="105" t="str">
        <f>IFERROR(VLOOKUP(C61,AUX!$B$12:$C$16,2,FALSE),"")</f>
        <v/>
      </c>
      <c r="I61" s="40" t="str">
        <f t="shared" si="2"/>
        <v/>
      </c>
    </row>
    <row r="62" spans="1:9">
      <c r="A62" s="68"/>
      <c r="B62" s="68"/>
      <c r="C62" s="72"/>
      <c r="D62" s="70"/>
      <c r="E62" s="71"/>
      <c r="F62" s="103" t="str">
        <f t="shared" si="3"/>
        <v/>
      </c>
      <c r="G62" s="112"/>
      <c r="H62" s="105" t="str">
        <f>IFERROR(VLOOKUP(C62,AUX!$B$12:$C$16,2,FALSE),"")</f>
        <v/>
      </c>
      <c r="I62" s="40" t="str">
        <f t="shared" si="2"/>
        <v/>
      </c>
    </row>
    <row r="63" spans="1:9">
      <c r="A63" s="68"/>
      <c r="B63" s="68"/>
      <c r="C63" s="72"/>
      <c r="D63" s="70"/>
      <c r="E63" s="71"/>
      <c r="F63" s="103" t="str">
        <f t="shared" si="3"/>
        <v/>
      </c>
      <c r="G63" s="112"/>
      <c r="H63" s="105" t="str">
        <f>IFERROR(VLOOKUP(C63,AUX!$B$12:$C$16,2,FALSE),"")</f>
        <v/>
      </c>
      <c r="I63" s="40" t="str">
        <f t="shared" si="2"/>
        <v/>
      </c>
    </row>
    <row r="64" spans="1:9">
      <c r="A64" s="68"/>
      <c r="B64" s="68"/>
      <c r="C64" s="72"/>
      <c r="D64" s="70"/>
      <c r="E64" s="71"/>
      <c r="F64" s="103" t="str">
        <f t="shared" si="3"/>
        <v/>
      </c>
      <c r="G64" s="112"/>
      <c r="H64" s="105" t="str">
        <f>IFERROR(VLOOKUP(C64,AUX!$B$12:$C$16,2,FALSE),"")</f>
        <v/>
      </c>
      <c r="I64" s="40" t="str">
        <f t="shared" si="2"/>
        <v/>
      </c>
    </row>
    <row r="65" spans="1:9">
      <c r="A65" s="68"/>
      <c r="B65" s="68"/>
      <c r="C65" s="72"/>
      <c r="D65" s="70"/>
      <c r="E65" s="71"/>
      <c r="F65" s="103" t="str">
        <f t="shared" si="3"/>
        <v/>
      </c>
      <c r="G65" s="112"/>
      <c r="H65" s="105" t="str">
        <f>IFERROR(VLOOKUP(C65,AUX!$B$12:$C$16,2,FALSE),"")</f>
        <v/>
      </c>
      <c r="I65" s="40" t="str">
        <f t="shared" si="2"/>
        <v/>
      </c>
    </row>
    <row r="66" spans="1:9">
      <c r="A66" s="68"/>
      <c r="B66" s="68"/>
      <c r="C66" s="72"/>
      <c r="D66" s="70"/>
      <c r="E66" s="71"/>
      <c r="F66" s="103" t="str">
        <f t="shared" si="3"/>
        <v/>
      </c>
      <c r="G66" s="112"/>
      <c r="H66" s="105" t="str">
        <f>IFERROR(VLOOKUP(C66,AUX!$B$12:$C$16,2,FALSE),"")</f>
        <v/>
      </c>
      <c r="I66" s="40" t="str">
        <f t="shared" si="2"/>
        <v/>
      </c>
    </row>
    <row r="67" spans="1:9">
      <c r="A67" s="68"/>
      <c r="B67" s="68"/>
      <c r="C67" s="72"/>
      <c r="D67" s="70"/>
      <c r="E67" s="71"/>
      <c r="F67" s="103" t="str">
        <f t="shared" si="3"/>
        <v/>
      </c>
      <c r="G67" s="112"/>
      <c r="H67" s="105" t="str">
        <f>IFERROR(VLOOKUP(C67,AUX!$B$12:$C$16,2,FALSE),"")</f>
        <v/>
      </c>
      <c r="I67" s="40" t="str">
        <f t="shared" ref="I67:I71" si="4">IF(E67&lt;&gt;"",EOMONTH(E67,-1)+1,"")</f>
        <v/>
      </c>
    </row>
    <row r="68" spans="1:9">
      <c r="A68" s="68"/>
      <c r="B68" s="68"/>
      <c r="C68" s="72"/>
      <c r="D68" s="70"/>
      <c r="E68" s="71"/>
      <c r="F68" s="103" t="str">
        <f t="shared" ref="F68:F70" si="5">IF(A68&lt;&gt;"",ULTIMO,"")</f>
        <v/>
      </c>
      <c r="G68" s="112"/>
      <c r="H68" s="105" t="str">
        <f>IFERROR(VLOOKUP(C68,AUX!$B$12:$C$16,2,FALSE),"")</f>
        <v/>
      </c>
      <c r="I68" s="40" t="str">
        <f t="shared" si="4"/>
        <v/>
      </c>
    </row>
    <row r="69" spans="1:9">
      <c r="A69" s="68"/>
      <c r="B69" s="68"/>
      <c r="C69" s="72"/>
      <c r="D69" s="70"/>
      <c r="E69" s="71"/>
      <c r="F69" s="103" t="str">
        <f t="shared" si="5"/>
        <v/>
      </c>
      <c r="G69" s="112"/>
      <c r="H69" s="105" t="str">
        <f>IFERROR(VLOOKUP(C69,AUX!$B$12:$C$16,2,FALSE),"")</f>
        <v/>
      </c>
      <c r="I69" s="40" t="str">
        <f t="shared" si="4"/>
        <v/>
      </c>
    </row>
    <row r="70" spans="1:9">
      <c r="A70" s="68"/>
      <c r="B70" s="68"/>
      <c r="C70" s="72"/>
      <c r="D70" s="70"/>
      <c r="E70" s="71"/>
      <c r="F70" s="103" t="str">
        <f t="shared" si="5"/>
        <v/>
      </c>
      <c r="G70" s="112"/>
      <c r="H70" s="105" t="str">
        <f>IFERROR(VLOOKUP(C70,AUX!$B$12:$C$16,2,FALSE),"")</f>
        <v/>
      </c>
      <c r="I70" s="40" t="str">
        <f t="shared" si="4"/>
        <v/>
      </c>
    </row>
    <row r="71" spans="1:9">
      <c r="A71" s="74"/>
      <c r="B71" s="74"/>
      <c r="C71" s="72"/>
      <c r="D71" s="70"/>
      <c r="E71" s="71"/>
      <c r="F71" s="103"/>
      <c r="G71" s="112"/>
      <c r="H71" s="105" t="str">
        <f>IFERROR(VLOOKUP(C71,AUX!$B$12:$C$16,2,FALSE),"")</f>
        <v/>
      </c>
      <c r="I71" s="40" t="str">
        <f t="shared" si="4"/>
        <v/>
      </c>
    </row>
    <row r="72" spans="1:9" ht="15" thickBot="1">
      <c r="A72" s="68"/>
      <c r="B72" s="68"/>
      <c r="C72" s="72"/>
      <c r="D72" s="70"/>
      <c r="E72" s="71"/>
      <c r="F72" s="104"/>
      <c r="G72" s="112"/>
      <c r="H72" s="105"/>
      <c r="I72" s="40"/>
    </row>
    <row r="73" spans="1:9" ht="15" thickTop="1">
      <c r="A73" s="64"/>
      <c r="B73" s="64"/>
      <c r="C73" s="65"/>
      <c r="D73" s="65"/>
      <c r="E73" s="66"/>
      <c r="F73" s="66"/>
      <c r="G73" s="66"/>
      <c r="H73" s="66"/>
      <c r="I73" s="66"/>
    </row>
  </sheetData>
  <sheetProtection sheet="1" objects="1" scenarios="1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5F585E6-07A8-6648-A453-36A59B689BB0}">
          <x14:formula1>
            <xm:f>AUX!$B$12:$B$16</xm:f>
          </x14:formula1>
          <xm:sqref>C2:C71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7932-1412-8246-850B-6D90F23E7FEE}">
  <sheetPr>
    <tabColor rgb="FF76F112"/>
  </sheetPr>
  <dimension ref="A1:H72"/>
  <sheetViews>
    <sheetView zoomScale="130" zoomScaleNormal="130" workbookViewId="0">
      <selection activeCell="A2" sqref="A2"/>
    </sheetView>
  </sheetViews>
  <sheetFormatPr baseColWidth="10" defaultRowHeight="14"/>
  <cols>
    <col min="1" max="1" width="29.7109375" style="41" customWidth="1"/>
    <col min="2" max="2" width="31.42578125" style="41" customWidth="1"/>
    <col min="3" max="3" width="12.85546875" style="17" customWidth="1"/>
    <col min="4" max="5" width="12.85546875" style="16" customWidth="1"/>
    <col min="6" max="6" width="8" style="41" customWidth="1"/>
    <col min="7" max="7" width="10.28515625" style="18" bestFit="1" customWidth="1"/>
    <col min="8" max="8" width="14.42578125" style="16" bestFit="1" customWidth="1"/>
    <col min="9" max="16384" width="10.7109375" style="16"/>
  </cols>
  <sheetData>
    <row r="1" spans="1:8" ht="30">
      <c r="A1" s="75" t="s">
        <v>6</v>
      </c>
      <c r="B1" s="75" t="s">
        <v>44</v>
      </c>
      <c r="C1" s="101" t="s">
        <v>5</v>
      </c>
      <c r="D1" s="100" t="s">
        <v>4</v>
      </c>
      <c r="E1" s="100" t="s">
        <v>50</v>
      </c>
      <c r="F1" s="99" t="s">
        <v>82</v>
      </c>
      <c r="G1" s="46" t="s">
        <v>7</v>
      </c>
      <c r="H1" s="47" t="s">
        <v>28</v>
      </c>
    </row>
    <row r="2" spans="1:8" ht="15">
      <c r="A2" s="68" t="s">
        <v>70</v>
      </c>
      <c r="B2" s="68" t="s">
        <v>71</v>
      </c>
      <c r="C2" s="76">
        <v>10000</v>
      </c>
      <c r="D2" s="77">
        <v>43981</v>
      </c>
      <c r="E2" s="77">
        <v>44012</v>
      </c>
      <c r="F2" s="102" t="s">
        <v>80</v>
      </c>
      <c r="G2" s="42">
        <f t="shared" ref="G2:G33" si="0">IFERROR(EOMONTH(E2,-1)+1,"")</f>
        <v>43983</v>
      </c>
      <c r="H2" s="43">
        <f t="shared" ref="H2:H33" si="1">IF(D2="","",IFERROR(E2-D2,""))</f>
        <v>31</v>
      </c>
    </row>
    <row r="3" spans="1:8" ht="15">
      <c r="A3" s="68" t="s">
        <v>70</v>
      </c>
      <c r="B3" s="68" t="s">
        <v>72</v>
      </c>
      <c r="C3" s="76">
        <v>10000</v>
      </c>
      <c r="D3" s="77">
        <v>44012</v>
      </c>
      <c r="E3" s="77">
        <v>44043</v>
      </c>
      <c r="F3" s="102"/>
      <c r="G3" s="44">
        <f t="shared" si="0"/>
        <v>44013</v>
      </c>
      <c r="H3" s="45">
        <f t="shared" si="1"/>
        <v>31</v>
      </c>
    </row>
    <row r="4" spans="1:8" ht="15">
      <c r="A4" s="68" t="s">
        <v>70</v>
      </c>
      <c r="B4" s="68" t="s">
        <v>73</v>
      </c>
      <c r="C4" s="76">
        <v>10000</v>
      </c>
      <c r="D4" s="77">
        <v>44043</v>
      </c>
      <c r="E4" s="77">
        <v>44074</v>
      </c>
      <c r="F4" s="102"/>
      <c r="G4" s="44">
        <f t="shared" si="0"/>
        <v>44044</v>
      </c>
      <c r="H4" s="45">
        <f t="shared" si="1"/>
        <v>31</v>
      </c>
    </row>
    <row r="5" spans="1:8" ht="15">
      <c r="A5" s="68" t="s">
        <v>74</v>
      </c>
      <c r="B5" s="68"/>
      <c r="C5" s="76">
        <v>15000</v>
      </c>
      <c r="D5" s="77">
        <v>44074</v>
      </c>
      <c r="E5" s="77">
        <v>44104</v>
      </c>
      <c r="F5" s="102"/>
      <c r="G5" s="44">
        <f t="shared" si="0"/>
        <v>44075</v>
      </c>
      <c r="H5" s="45">
        <f t="shared" si="1"/>
        <v>30</v>
      </c>
    </row>
    <row r="6" spans="1:8">
      <c r="A6" s="68"/>
      <c r="B6" s="68"/>
      <c r="C6" s="76"/>
      <c r="D6" s="77"/>
      <c r="E6" s="77"/>
      <c r="F6" s="102"/>
      <c r="G6" s="44" t="str">
        <f t="shared" si="0"/>
        <v/>
      </c>
      <c r="H6" s="45" t="str">
        <f t="shared" si="1"/>
        <v/>
      </c>
    </row>
    <row r="7" spans="1:8">
      <c r="A7" s="68"/>
      <c r="B7" s="68"/>
      <c r="C7" s="76"/>
      <c r="D7" s="77"/>
      <c r="E7" s="77"/>
      <c r="F7" s="102"/>
      <c r="G7" s="44" t="str">
        <f t="shared" si="0"/>
        <v/>
      </c>
      <c r="H7" s="45" t="str">
        <f t="shared" si="1"/>
        <v/>
      </c>
    </row>
    <row r="8" spans="1:8">
      <c r="A8" s="68"/>
      <c r="B8" s="68"/>
      <c r="C8" s="76"/>
      <c r="D8" s="77"/>
      <c r="E8" s="77"/>
      <c r="F8" s="102"/>
      <c r="G8" s="44" t="str">
        <f t="shared" si="0"/>
        <v/>
      </c>
      <c r="H8" s="45" t="str">
        <f t="shared" si="1"/>
        <v/>
      </c>
    </row>
    <row r="9" spans="1:8">
      <c r="A9" s="68"/>
      <c r="B9" s="68"/>
      <c r="C9" s="76"/>
      <c r="D9" s="77"/>
      <c r="E9" s="77"/>
      <c r="F9" s="102"/>
      <c r="G9" s="44" t="str">
        <f t="shared" si="0"/>
        <v/>
      </c>
      <c r="H9" s="45" t="str">
        <f t="shared" si="1"/>
        <v/>
      </c>
    </row>
    <row r="10" spans="1:8">
      <c r="A10" s="68"/>
      <c r="B10" s="68"/>
      <c r="C10" s="76"/>
      <c r="D10" s="77"/>
      <c r="E10" s="77"/>
      <c r="F10" s="102"/>
      <c r="G10" s="44" t="str">
        <f t="shared" si="0"/>
        <v/>
      </c>
      <c r="H10" s="45" t="str">
        <f t="shared" si="1"/>
        <v/>
      </c>
    </row>
    <row r="11" spans="1:8">
      <c r="A11" s="68"/>
      <c r="B11" s="68"/>
      <c r="C11" s="76"/>
      <c r="D11" s="77"/>
      <c r="E11" s="77"/>
      <c r="F11" s="102"/>
      <c r="G11" s="44" t="str">
        <f t="shared" si="0"/>
        <v/>
      </c>
      <c r="H11" s="45" t="str">
        <f t="shared" si="1"/>
        <v/>
      </c>
    </row>
    <row r="12" spans="1:8">
      <c r="A12" s="68"/>
      <c r="B12" s="68"/>
      <c r="C12" s="76"/>
      <c r="D12" s="77"/>
      <c r="E12" s="77"/>
      <c r="F12" s="102"/>
      <c r="G12" s="44" t="str">
        <f t="shared" si="0"/>
        <v/>
      </c>
      <c r="H12" s="45" t="str">
        <f t="shared" si="1"/>
        <v/>
      </c>
    </row>
    <row r="13" spans="1:8">
      <c r="A13" s="68"/>
      <c r="B13" s="68"/>
      <c r="C13" s="76"/>
      <c r="D13" s="77"/>
      <c r="E13" s="77"/>
      <c r="F13" s="102"/>
      <c r="G13" s="44" t="str">
        <f t="shared" si="0"/>
        <v/>
      </c>
      <c r="H13" s="45" t="str">
        <f t="shared" si="1"/>
        <v/>
      </c>
    </row>
    <row r="14" spans="1:8">
      <c r="A14" s="68"/>
      <c r="B14" s="68"/>
      <c r="C14" s="76"/>
      <c r="D14" s="77"/>
      <c r="E14" s="77"/>
      <c r="F14" s="102"/>
      <c r="G14" s="44" t="str">
        <f t="shared" si="0"/>
        <v/>
      </c>
      <c r="H14" s="45" t="str">
        <f t="shared" si="1"/>
        <v/>
      </c>
    </row>
    <row r="15" spans="1:8">
      <c r="A15" s="68"/>
      <c r="B15" s="68"/>
      <c r="C15" s="76"/>
      <c r="D15" s="77"/>
      <c r="E15" s="77"/>
      <c r="F15" s="102"/>
      <c r="G15" s="44" t="str">
        <f t="shared" si="0"/>
        <v/>
      </c>
      <c r="H15" s="45" t="str">
        <f t="shared" si="1"/>
        <v/>
      </c>
    </row>
    <row r="16" spans="1:8">
      <c r="A16" s="68"/>
      <c r="B16" s="68"/>
      <c r="C16" s="76"/>
      <c r="D16" s="77"/>
      <c r="E16" s="77"/>
      <c r="F16" s="102"/>
      <c r="G16" s="44" t="str">
        <f t="shared" si="0"/>
        <v/>
      </c>
      <c r="H16" s="45" t="str">
        <f t="shared" si="1"/>
        <v/>
      </c>
    </row>
    <row r="17" spans="1:8">
      <c r="A17" s="68"/>
      <c r="B17" s="68"/>
      <c r="C17" s="76"/>
      <c r="D17" s="77"/>
      <c r="E17" s="77"/>
      <c r="F17" s="102"/>
      <c r="G17" s="44" t="str">
        <f t="shared" si="0"/>
        <v/>
      </c>
      <c r="H17" s="45" t="str">
        <f t="shared" si="1"/>
        <v/>
      </c>
    </row>
    <row r="18" spans="1:8">
      <c r="A18" s="68"/>
      <c r="B18" s="68"/>
      <c r="C18" s="76"/>
      <c r="D18" s="77"/>
      <c r="E18" s="77"/>
      <c r="F18" s="102"/>
      <c r="G18" s="44" t="str">
        <f t="shared" si="0"/>
        <v/>
      </c>
      <c r="H18" s="45" t="str">
        <f t="shared" si="1"/>
        <v/>
      </c>
    </row>
    <row r="19" spans="1:8">
      <c r="A19" s="68"/>
      <c r="B19" s="68"/>
      <c r="C19" s="76"/>
      <c r="D19" s="77"/>
      <c r="E19" s="77"/>
      <c r="F19" s="102"/>
      <c r="G19" s="44" t="str">
        <f t="shared" si="0"/>
        <v/>
      </c>
      <c r="H19" s="45" t="str">
        <f t="shared" si="1"/>
        <v/>
      </c>
    </row>
    <row r="20" spans="1:8">
      <c r="A20" s="68"/>
      <c r="B20" s="68"/>
      <c r="C20" s="76"/>
      <c r="D20" s="77"/>
      <c r="E20" s="77"/>
      <c r="F20" s="102"/>
      <c r="G20" s="44" t="str">
        <f t="shared" si="0"/>
        <v/>
      </c>
      <c r="H20" s="45" t="str">
        <f t="shared" si="1"/>
        <v/>
      </c>
    </row>
    <row r="21" spans="1:8">
      <c r="A21" s="68"/>
      <c r="B21" s="68"/>
      <c r="C21" s="76"/>
      <c r="D21" s="77"/>
      <c r="E21" s="77"/>
      <c r="F21" s="102"/>
      <c r="G21" s="44" t="str">
        <f t="shared" si="0"/>
        <v/>
      </c>
      <c r="H21" s="45" t="str">
        <f t="shared" si="1"/>
        <v/>
      </c>
    </row>
    <row r="22" spans="1:8">
      <c r="A22" s="68"/>
      <c r="B22" s="68"/>
      <c r="C22" s="76"/>
      <c r="D22" s="77"/>
      <c r="E22" s="77"/>
      <c r="F22" s="102"/>
      <c r="G22" s="44" t="str">
        <f t="shared" si="0"/>
        <v/>
      </c>
      <c r="H22" s="45" t="str">
        <f t="shared" si="1"/>
        <v/>
      </c>
    </row>
    <row r="23" spans="1:8">
      <c r="A23" s="68"/>
      <c r="B23" s="68"/>
      <c r="C23" s="76"/>
      <c r="D23" s="77"/>
      <c r="E23" s="77"/>
      <c r="F23" s="102"/>
      <c r="G23" s="44" t="str">
        <f t="shared" si="0"/>
        <v/>
      </c>
      <c r="H23" s="45" t="str">
        <f t="shared" si="1"/>
        <v/>
      </c>
    </row>
    <row r="24" spans="1:8">
      <c r="A24" s="68"/>
      <c r="B24" s="68"/>
      <c r="C24" s="76"/>
      <c r="D24" s="77"/>
      <c r="E24" s="77"/>
      <c r="F24" s="102"/>
      <c r="G24" s="44" t="str">
        <f t="shared" si="0"/>
        <v/>
      </c>
      <c r="H24" s="45" t="str">
        <f t="shared" si="1"/>
        <v/>
      </c>
    </row>
    <row r="25" spans="1:8">
      <c r="A25" s="68"/>
      <c r="B25" s="68"/>
      <c r="C25" s="76"/>
      <c r="D25" s="77"/>
      <c r="E25" s="77"/>
      <c r="F25" s="102"/>
      <c r="G25" s="44" t="str">
        <f t="shared" si="0"/>
        <v/>
      </c>
      <c r="H25" s="45" t="str">
        <f t="shared" si="1"/>
        <v/>
      </c>
    </row>
    <row r="26" spans="1:8">
      <c r="A26" s="68"/>
      <c r="B26" s="68"/>
      <c r="C26" s="76"/>
      <c r="D26" s="77"/>
      <c r="E26" s="77"/>
      <c r="F26" s="102"/>
      <c r="G26" s="44" t="str">
        <f t="shared" si="0"/>
        <v/>
      </c>
      <c r="H26" s="45" t="str">
        <f t="shared" si="1"/>
        <v/>
      </c>
    </row>
    <row r="27" spans="1:8">
      <c r="A27" s="68"/>
      <c r="B27" s="68"/>
      <c r="C27" s="76"/>
      <c r="D27" s="77"/>
      <c r="E27" s="77"/>
      <c r="F27" s="102"/>
      <c r="G27" s="44" t="str">
        <f t="shared" si="0"/>
        <v/>
      </c>
      <c r="H27" s="45" t="str">
        <f t="shared" si="1"/>
        <v/>
      </c>
    </row>
    <row r="28" spans="1:8">
      <c r="A28" s="68"/>
      <c r="B28" s="68"/>
      <c r="C28" s="76"/>
      <c r="D28" s="77"/>
      <c r="E28" s="77"/>
      <c r="F28" s="102"/>
      <c r="G28" s="44" t="str">
        <f t="shared" si="0"/>
        <v/>
      </c>
      <c r="H28" s="45" t="str">
        <f t="shared" si="1"/>
        <v/>
      </c>
    </row>
    <row r="29" spans="1:8">
      <c r="A29" s="68"/>
      <c r="B29" s="68"/>
      <c r="C29" s="76"/>
      <c r="D29" s="77"/>
      <c r="E29" s="77"/>
      <c r="F29" s="102"/>
      <c r="G29" s="44" t="str">
        <f t="shared" si="0"/>
        <v/>
      </c>
      <c r="H29" s="45" t="str">
        <f t="shared" si="1"/>
        <v/>
      </c>
    </row>
    <row r="30" spans="1:8">
      <c r="A30" s="68"/>
      <c r="B30" s="68"/>
      <c r="C30" s="76"/>
      <c r="D30" s="77"/>
      <c r="E30" s="77"/>
      <c r="F30" s="102"/>
      <c r="G30" s="44" t="str">
        <f t="shared" si="0"/>
        <v/>
      </c>
      <c r="H30" s="45" t="str">
        <f t="shared" si="1"/>
        <v/>
      </c>
    </row>
    <row r="31" spans="1:8">
      <c r="A31" s="68"/>
      <c r="B31" s="68"/>
      <c r="C31" s="76"/>
      <c r="D31" s="77"/>
      <c r="E31" s="77"/>
      <c r="F31" s="102"/>
      <c r="G31" s="44" t="str">
        <f t="shared" si="0"/>
        <v/>
      </c>
      <c r="H31" s="45" t="str">
        <f t="shared" si="1"/>
        <v/>
      </c>
    </row>
    <row r="32" spans="1:8">
      <c r="A32" s="68"/>
      <c r="B32" s="68"/>
      <c r="C32" s="76"/>
      <c r="D32" s="77"/>
      <c r="E32" s="77"/>
      <c r="F32" s="102"/>
      <c r="G32" s="44" t="str">
        <f t="shared" si="0"/>
        <v/>
      </c>
      <c r="H32" s="45" t="str">
        <f t="shared" si="1"/>
        <v/>
      </c>
    </row>
    <row r="33" spans="1:8">
      <c r="A33" s="68"/>
      <c r="B33" s="68"/>
      <c r="C33" s="76"/>
      <c r="D33" s="77"/>
      <c r="E33" s="77"/>
      <c r="F33" s="102"/>
      <c r="G33" s="44" t="str">
        <f t="shared" si="0"/>
        <v/>
      </c>
      <c r="H33" s="45" t="str">
        <f t="shared" si="1"/>
        <v/>
      </c>
    </row>
    <row r="34" spans="1:8">
      <c r="A34" s="68"/>
      <c r="B34" s="68"/>
      <c r="C34" s="76"/>
      <c r="D34" s="77"/>
      <c r="E34" s="77"/>
      <c r="F34" s="102"/>
      <c r="G34" s="44" t="str">
        <f t="shared" ref="G34:G65" si="2">IFERROR(EOMONTH(E34,-1)+1,"")</f>
        <v/>
      </c>
      <c r="H34" s="45" t="str">
        <f t="shared" ref="H34:H65" si="3">IF(D34="","",IFERROR(E34-D34,""))</f>
        <v/>
      </c>
    </row>
    <row r="35" spans="1:8">
      <c r="A35" s="68"/>
      <c r="B35" s="68"/>
      <c r="C35" s="76"/>
      <c r="D35" s="77"/>
      <c r="E35" s="77"/>
      <c r="F35" s="102"/>
      <c r="G35" s="44" t="str">
        <f t="shared" si="2"/>
        <v/>
      </c>
      <c r="H35" s="45" t="str">
        <f t="shared" si="3"/>
        <v/>
      </c>
    </row>
    <row r="36" spans="1:8">
      <c r="A36" s="68"/>
      <c r="B36" s="68"/>
      <c r="C36" s="76"/>
      <c r="D36" s="77"/>
      <c r="E36" s="77"/>
      <c r="F36" s="102"/>
      <c r="G36" s="44" t="str">
        <f t="shared" si="2"/>
        <v/>
      </c>
      <c r="H36" s="45" t="str">
        <f t="shared" si="3"/>
        <v/>
      </c>
    </row>
    <row r="37" spans="1:8">
      <c r="A37" s="68"/>
      <c r="B37" s="68"/>
      <c r="C37" s="76"/>
      <c r="D37" s="77"/>
      <c r="E37" s="77"/>
      <c r="F37" s="102"/>
      <c r="G37" s="44" t="str">
        <f t="shared" si="2"/>
        <v/>
      </c>
      <c r="H37" s="45" t="str">
        <f t="shared" si="3"/>
        <v/>
      </c>
    </row>
    <row r="38" spans="1:8">
      <c r="A38" s="68"/>
      <c r="B38" s="68"/>
      <c r="C38" s="76"/>
      <c r="D38" s="77"/>
      <c r="E38" s="77"/>
      <c r="F38" s="102"/>
      <c r="G38" s="44" t="str">
        <f t="shared" si="2"/>
        <v/>
      </c>
      <c r="H38" s="45" t="str">
        <f t="shared" si="3"/>
        <v/>
      </c>
    </row>
    <row r="39" spans="1:8">
      <c r="A39" s="68"/>
      <c r="B39" s="68"/>
      <c r="C39" s="76"/>
      <c r="D39" s="77"/>
      <c r="E39" s="77"/>
      <c r="F39" s="102"/>
      <c r="G39" s="44" t="str">
        <f t="shared" si="2"/>
        <v/>
      </c>
      <c r="H39" s="45" t="str">
        <f t="shared" si="3"/>
        <v/>
      </c>
    </row>
    <row r="40" spans="1:8">
      <c r="A40" s="68"/>
      <c r="B40" s="68"/>
      <c r="C40" s="76"/>
      <c r="D40" s="77"/>
      <c r="E40" s="77"/>
      <c r="F40" s="102"/>
      <c r="G40" s="44" t="str">
        <f t="shared" si="2"/>
        <v/>
      </c>
      <c r="H40" s="45" t="str">
        <f t="shared" si="3"/>
        <v/>
      </c>
    </row>
    <row r="41" spans="1:8">
      <c r="A41" s="68"/>
      <c r="B41" s="68"/>
      <c r="C41" s="76"/>
      <c r="D41" s="77"/>
      <c r="E41" s="77"/>
      <c r="F41" s="102"/>
      <c r="G41" s="44" t="str">
        <f t="shared" si="2"/>
        <v/>
      </c>
      <c r="H41" s="45" t="str">
        <f t="shared" si="3"/>
        <v/>
      </c>
    </row>
    <row r="42" spans="1:8">
      <c r="A42" s="68"/>
      <c r="B42" s="68"/>
      <c r="C42" s="76"/>
      <c r="D42" s="77"/>
      <c r="E42" s="77"/>
      <c r="F42" s="102"/>
      <c r="G42" s="44" t="str">
        <f t="shared" si="2"/>
        <v/>
      </c>
      <c r="H42" s="45" t="str">
        <f t="shared" si="3"/>
        <v/>
      </c>
    </row>
    <row r="43" spans="1:8">
      <c r="A43" s="68"/>
      <c r="B43" s="68"/>
      <c r="C43" s="76"/>
      <c r="D43" s="77"/>
      <c r="E43" s="77"/>
      <c r="F43" s="102"/>
      <c r="G43" s="44" t="str">
        <f t="shared" si="2"/>
        <v/>
      </c>
      <c r="H43" s="45" t="str">
        <f t="shared" si="3"/>
        <v/>
      </c>
    </row>
    <row r="44" spans="1:8">
      <c r="A44" s="68"/>
      <c r="B44" s="68"/>
      <c r="C44" s="76"/>
      <c r="D44" s="77"/>
      <c r="E44" s="77"/>
      <c r="F44" s="102"/>
      <c r="G44" s="44" t="str">
        <f t="shared" si="2"/>
        <v/>
      </c>
      <c r="H44" s="45" t="str">
        <f t="shared" si="3"/>
        <v/>
      </c>
    </row>
    <row r="45" spans="1:8">
      <c r="A45" s="68"/>
      <c r="B45" s="68"/>
      <c r="C45" s="76"/>
      <c r="D45" s="77"/>
      <c r="E45" s="77"/>
      <c r="F45" s="102"/>
      <c r="G45" s="44" t="str">
        <f t="shared" si="2"/>
        <v/>
      </c>
      <c r="H45" s="45" t="str">
        <f t="shared" si="3"/>
        <v/>
      </c>
    </row>
    <row r="46" spans="1:8">
      <c r="A46" s="68"/>
      <c r="B46" s="68"/>
      <c r="C46" s="76"/>
      <c r="D46" s="77"/>
      <c r="E46" s="77"/>
      <c r="F46" s="102"/>
      <c r="G46" s="44" t="str">
        <f t="shared" si="2"/>
        <v/>
      </c>
      <c r="H46" s="45" t="str">
        <f t="shared" si="3"/>
        <v/>
      </c>
    </row>
    <row r="47" spans="1:8">
      <c r="A47" s="68"/>
      <c r="B47" s="68"/>
      <c r="C47" s="76"/>
      <c r="D47" s="77"/>
      <c r="E47" s="77"/>
      <c r="F47" s="102"/>
      <c r="G47" s="44" t="str">
        <f t="shared" si="2"/>
        <v/>
      </c>
      <c r="H47" s="45" t="str">
        <f t="shared" si="3"/>
        <v/>
      </c>
    </row>
    <row r="48" spans="1:8">
      <c r="A48" s="68"/>
      <c r="B48" s="68"/>
      <c r="C48" s="76"/>
      <c r="D48" s="77"/>
      <c r="E48" s="77"/>
      <c r="F48" s="102"/>
      <c r="G48" s="44" t="str">
        <f t="shared" si="2"/>
        <v/>
      </c>
      <c r="H48" s="45" t="str">
        <f t="shared" si="3"/>
        <v/>
      </c>
    </row>
    <row r="49" spans="1:8">
      <c r="A49" s="68"/>
      <c r="B49" s="68"/>
      <c r="C49" s="76"/>
      <c r="D49" s="77"/>
      <c r="E49" s="77"/>
      <c r="F49" s="102"/>
      <c r="G49" s="44" t="str">
        <f t="shared" si="2"/>
        <v/>
      </c>
      <c r="H49" s="45" t="str">
        <f t="shared" si="3"/>
        <v/>
      </c>
    </row>
    <row r="50" spans="1:8">
      <c r="A50" s="68"/>
      <c r="B50" s="68"/>
      <c r="C50" s="76"/>
      <c r="D50" s="77"/>
      <c r="E50" s="77"/>
      <c r="F50" s="102"/>
      <c r="G50" s="44" t="str">
        <f t="shared" si="2"/>
        <v/>
      </c>
      <c r="H50" s="45" t="str">
        <f t="shared" si="3"/>
        <v/>
      </c>
    </row>
    <row r="51" spans="1:8">
      <c r="A51" s="68"/>
      <c r="B51" s="68"/>
      <c r="C51" s="76"/>
      <c r="D51" s="77"/>
      <c r="E51" s="77"/>
      <c r="F51" s="102"/>
      <c r="G51" s="44" t="str">
        <f t="shared" si="2"/>
        <v/>
      </c>
      <c r="H51" s="45" t="str">
        <f t="shared" si="3"/>
        <v/>
      </c>
    </row>
    <row r="52" spans="1:8">
      <c r="A52" s="68"/>
      <c r="B52" s="68"/>
      <c r="C52" s="76"/>
      <c r="D52" s="77"/>
      <c r="E52" s="77"/>
      <c r="F52" s="102"/>
      <c r="G52" s="44" t="str">
        <f t="shared" si="2"/>
        <v/>
      </c>
      <c r="H52" s="45" t="str">
        <f t="shared" si="3"/>
        <v/>
      </c>
    </row>
    <row r="53" spans="1:8">
      <c r="A53" s="68"/>
      <c r="B53" s="68"/>
      <c r="C53" s="76"/>
      <c r="D53" s="77"/>
      <c r="E53" s="77"/>
      <c r="F53" s="102"/>
      <c r="G53" s="44" t="str">
        <f t="shared" si="2"/>
        <v/>
      </c>
      <c r="H53" s="45" t="str">
        <f t="shared" si="3"/>
        <v/>
      </c>
    </row>
    <row r="54" spans="1:8">
      <c r="A54" s="68"/>
      <c r="B54" s="68"/>
      <c r="C54" s="76"/>
      <c r="D54" s="77"/>
      <c r="E54" s="77"/>
      <c r="F54" s="102"/>
      <c r="G54" s="44" t="str">
        <f t="shared" si="2"/>
        <v/>
      </c>
      <c r="H54" s="45" t="str">
        <f t="shared" si="3"/>
        <v/>
      </c>
    </row>
    <row r="55" spans="1:8">
      <c r="A55" s="68"/>
      <c r="B55" s="68"/>
      <c r="C55" s="76"/>
      <c r="D55" s="77"/>
      <c r="E55" s="77"/>
      <c r="F55" s="102"/>
      <c r="G55" s="44" t="str">
        <f t="shared" si="2"/>
        <v/>
      </c>
      <c r="H55" s="45" t="str">
        <f t="shared" si="3"/>
        <v/>
      </c>
    </row>
    <row r="56" spans="1:8">
      <c r="A56" s="68"/>
      <c r="B56" s="68"/>
      <c r="C56" s="76"/>
      <c r="D56" s="77"/>
      <c r="E56" s="77"/>
      <c r="F56" s="102"/>
      <c r="G56" s="44" t="str">
        <f t="shared" si="2"/>
        <v/>
      </c>
      <c r="H56" s="45" t="str">
        <f t="shared" si="3"/>
        <v/>
      </c>
    </row>
    <row r="57" spans="1:8">
      <c r="A57" s="68"/>
      <c r="B57" s="68"/>
      <c r="C57" s="76"/>
      <c r="D57" s="77"/>
      <c r="E57" s="77"/>
      <c r="F57" s="102"/>
      <c r="G57" s="44" t="str">
        <f t="shared" si="2"/>
        <v/>
      </c>
      <c r="H57" s="45" t="str">
        <f t="shared" si="3"/>
        <v/>
      </c>
    </row>
    <row r="58" spans="1:8">
      <c r="A58" s="68"/>
      <c r="B58" s="68"/>
      <c r="C58" s="76"/>
      <c r="D58" s="77"/>
      <c r="E58" s="77"/>
      <c r="F58" s="102"/>
      <c r="G58" s="44" t="str">
        <f t="shared" si="2"/>
        <v/>
      </c>
      <c r="H58" s="45" t="str">
        <f t="shared" si="3"/>
        <v/>
      </c>
    </row>
    <row r="59" spans="1:8">
      <c r="A59" s="68"/>
      <c r="B59" s="68"/>
      <c r="C59" s="76"/>
      <c r="D59" s="77"/>
      <c r="E59" s="77"/>
      <c r="F59" s="102"/>
      <c r="G59" s="44" t="str">
        <f t="shared" si="2"/>
        <v/>
      </c>
      <c r="H59" s="45" t="str">
        <f t="shared" si="3"/>
        <v/>
      </c>
    </row>
    <row r="60" spans="1:8">
      <c r="A60" s="68"/>
      <c r="B60" s="68"/>
      <c r="C60" s="76"/>
      <c r="D60" s="77"/>
      <c r="E60" s="77"/>
      <c r="F60" s="102"/>
      <c r="G60" s="44" t="str">
        <f t="shared" si="2"/>
        <v/>
      </c>
      <c r="H60" s="45" t="str">
        <f t="shared" si="3"/>
        <v/>
      </c>
    </row>
    <row r="61" spans="1:8">
      <c r="A61" s="68"/>
      <c r="B61" s="68"/>
      <c r="C61" s="76"/>
      <c r="D61" s="77"/>
      <c r="E61" s="77"/>
      <c r="F61" s="102"/>
      <c r="G61" s="44" t="str">
        <f t="shared" si="2"/>
        <v/>
      </c>
      <c r="H61" s="45" t="str">
        <f t="shared" si="3"/>
        <v/>
      </c>
    </row>
    <row r="62" spans="1:8">
      <c r="A62" s="68"/>
      <c r="B62" s="68"/>
      <c r="C62" s="76"/>
      <c r="D62" s="77"/>
      <c r="E62" s="77"/>
      <c r="F62" s="102"/>
      <c r="G62" s="44" t="str">
        <f t="shared" si="2"/>
        <v/>
      </c>
      <c r="H62" s="45" t="str">
        <f t="shared" si="3"/>
        <v/>
      </c>
    </row>
    <row r="63" spans="1:8">
      <c r="A63" s="68"/>
      <c r="B63" s="68"/>
      <c r="C63" s="76"/>
      <c r="D63" s="77"/>
      <c r="E63" s="77"/>
      <c r="F63" s="102"/>
      <c r="G63" s="44" t="str">
        <f t="shared" si="2"/>
        <v/>
      </c>
      <c r="H63" s="45" t="str">
        <f t="shared" si="3"/>
        <v/>
      </c>
    </row>
    <row r="64" spans="1:8">
      <c r="A64" s="68"/>
      <c r="B64" s="68"/>
      <c r="C64" s="76"/>
      <c r="D64" s="77"/>
      <c r="E64" s="77"/>
      <c r="F64" s="102"/>
      <c r="G64" s="44" t="str">
        <f t="shared" si="2"/>
        <v/>
      </c>
      <c r="H64" s="45" t="str">
        <f t="shared" si="3"/>
        <v/>
      </c>
    </row>
    <row r="65" spans="1:8">
      <c r="A65" s="68"/>
      <c r="B65" s="68"/>
      <c r="C65" s="76"/>
      <c r="D65" s="77"/>
      <c r="E65" s="77"/>
      <c r="F65" s="102"/>
      <c r="G65" s="44" t="str">
        <f t="shared" si="2"/>
        <v/>
      </c>
      <c r="H65" s="45" t="str">
        <f t="shared" si="3"/>
        <v/>
      </c>
    </row>
    <row r="66" spans="1:8">
      <c r="A66" s="68"/>
      <c r="B66" s="68"/>
      <c r="C66" s="76"/>
      <c r="D66" s="77"/>
      <c r="E66" s="77"/>
      <c r="F66" s="102"/>
      <c r="G66" s="44" t="str">
        <f t="shared" ref="G66:G71" si="4">IFERROR(EOMONTH(E66,-1)+1,"")</f>
        <v/>
      </c>
      <c r="H66" s="45" t="str">
        <f t="shared" ref="H66:H71" si="5">IF(D66="","",IFERROR(E66-D66,""))</f>
        <v/>
      </c>
    </row>
    <row r="67" spans="1:8">
      <c r="A67" s="68"/>
      <c r="B67" s="68"/>
      <c r="C67" s="76"/>
      <c r="D67" s="77"/>
      <c r="E67" s="77"/>
      <c r="F67" s="102"/>
      <c r="G67" s="44" t="str">
        <f t="shared" si="4"/>
        <v/>
      </c>
      <c r="H67" s="45" t="str">
        <f t="shared" si="5"/>
        <v/>
      </c>
    </row>
    <row r="68" spans="1:8">
      <c r="A68" s="68"/>
      <c r="B68" s="68"/>
      <c r="C68" s="76"/>
      <c r="D68" s="77"/>
      <c r="E68" s="77"/>
      <c r="F68" s="102"/>
      <c r="G68" s="44" t="str">
        <f t="shared" si="4"/>
        <v/>
      </c>
      <c r="H68" s="45" t="str">
        <f t="shared" si="5"/>
        <v/>
      </c>
    </row>
    <row r="69" spans="1:8">
      <c r="A69" s="68"/>
      <c r="B69" s="68"/>
      <c r="C69" s="76"/>
      <c r="D69" s="77"/>
      <c r="E69" s="77"/>
      <c r="F69" s="102"/>
      <c r="G69" s="44" t="str">
        <f t="shared" si="4"/>
        <v/>
      </c>
      <c r="H69" s="45" t="str">
        <f t="shared" si="5"/>
        <v/>
      </c>
    </row>
    <row r="70" spans="1:8">
      <c r="A70" s="68"/>
      <c r="B70" s="68"/>
      <c r="C70" s="76"/>
      <c r="D70" s="77"/>
      <c r="E70" s="77"/>
      <c r="F70" s="102"/>
      <c r="G70" s="44" t="str">
        <f t="shared" si="4"/>
        <v/>
      </c>
      <c r="H70" s="45" t="str">
        <f t="shared" si="5"/>
        <v/>
      </c>
    </row>
    <row r="71" spans="1:8" ht="15" thickBot="1">
      <c r="A71" s="68"/>
      <c r="B71" s="68"/>
      <c r="C71" s="76"/>
      <c r="D71" s="77"/>
      <c r="E71" s="77"/>
      <c r="F71" s="102"/>
      <c r="G71" s="44" t="str">
        <f t="shared" si="4"/>
        <v/>
      </c>
      <c r="H71" s="45" t="str">
        <f t="shared" si="5"/>
        <v/>
      </c>
    </row>
    <row r="72" spans="1:8" ht="15" thickTop="1">
      <c r="A72" s="64"/>
      <c r="B72" s="64"/>
      <c r="C72" s="64"/>
      <c r="D72" s="64"/>
      <c r="E72" s="64"/>
      <c r="F72" s="64"/>
      <c r="G72" s="64"/>
      <c r="H72" s="64"/>
    </row>
  </sheetData>
  <sheetProtection sheet="1" objects="1" scenarios="1"/>
  <sortState xmlns:xlrd2="http://schemas.microsoft.com/office/spreadsheetml/2017/richdata2" ref="A2:H11">
    <sortCondition ref="F2:F11"/>
  </sortState>
  <phoneticPr fontId="4" type="noConversion"/>
  <conditionalFormatting sqref="A2:F2">
    <cfRule type="expression" dxfId="2" priority="3">
      <formula>$F2="Ja"</formula>
    </cfRule>
  </conditionalFormatting>
  <conditionalFormatting sqref="A3:F3">
    <cfRule type="expression" dxfId="1" priority="2">
      <formula>$F3="Ja"</formula>
    </cfRule>
  </conditionalFormatting>
  <conditionalFormatting sqref="A4:F71">
    <cfRule type="expression" dxfId="0" priority="1">
      <formula>$F4="Ja"</formula>
    </cfRule>
  </conditionalFormatting>
  <dataValidations count="1">
    <dataValidation type="list" allowBlank="1" showInputMessage="1" showErrorMessage="1" sqref="F2:F71" xr:uid="{D494CD34-152A-644E-A0B2-E080F57AB2A5}">
      <formula1>YES_NO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6C20-8C98-4141-92E1-21F36C7DBE6D}">
  <sheetPr>
    <tabColor rgb="FF76F112"/>
  </sheetPr>
  <dimension ref="B2:E75"/>
  <sheetViews>
    <sheetView zoomScale="130" zoomScaleNormal="130" workbookViewId="0">
      <selection activeCell="D9" sqref="D9"/>
    </sheetView>
  </sheetViews>
  <sheetFormatPr baseColWidth="10" defaultRowHeight="16"/>
  <cols>
    <col min="1" max="1" width="7.42578125" style="12" bestFit="1" customWidth="1"/>
    <col min="2" max="2" width="14.140625" style="12" customWidth="1"/>
    <col min="3" max="4" width="20.42578125" style="12" customWidth="1"/>
    <col min="5" max="16384" width="10.7109375" style="12"/>
  </cols>
  <sheetData>
    <row r="2" spans="2:5">
      <c r="B2" s="78" t="s">
        <v>7</v>
      </c>
      <c r="C2" s="128" t="s">
        <v>52</v>
      </c>
      <c r="D2" s="129" t="s">
        <v>87</v>
      </c>
      <c r="E2" s="123"/>
    </row>
    <row r="3" spans="2:5">
      <c r="B3" s="125">
        <f ca="1">DATE(YEAR(TODAY())-3,1,1)</f>
        <v>42736</v>
      </c>
      <c r="C3" s="79">
        <v>57775.764080061526</v>
      </c>
      <c r="D3" s="121"/>
      <c r="E3" s="123"/>
    </row>
    <row r="4" spans="2:5">
      <c r="B4" s="126">
        <f t="shared" ref="B4:B35" ca="1" si="0">EOMONTH(B3,0)+1</f>
        <v>42767</v>
      </c>
      <c r="C4" s="79">
        <v>69796.518880938835</v>
      </c>
      <c r="D4" s="121"/>
      <c r="E4" s="123"/>
    </row>
    <row r="5" spans="2:5">
      <c r="B5" s="126">
        <f t="shared" ca="1" si="0"/>
        <v>42795</v>
      </c>
      <c r="C5" s="79">
        <v>52453.21461147604</v>
      </c>
      <c r="D5" s="121"/>
      <c r="E5" s="123"/>
    </row>
    <row r="6" spans="2:5">
      <c r="B6" s="126">
        <f t="shared" ca="1" si="0"/>
        <v>42826</v>
      </c>
      <c r="C6" s="79">
        <v>70181.353724208748</v>
      </c>
      <c r="D6" s="121"/>
      <c r="E6" s="123"/>
    </row>
    <row r="7" spans="2:5">
      <c r="B7" s="126">
        <f t="shared" ca="1" si="0"/>
        <v>42856</v>
      </c>
      <c r="C7" s="79">
        <v>50818.597104730608</v>
      </c>
      <c r="D7" s="121"/>
      <c r="E7" s="123"/>
    </row>
    <row r="8" spans="2:5">
      <c r="B8" s="126">
        <f t="shared" ca="1" si="0"/>
        <v>42887</v>
      </c>
      <c r="C8" s="79">
        <v>79378.672326869229</v>
      </c>
      <c r="D8" s="124"/>
      <c r="E8" s="123"/>
    </row>
    <row r="9" spans="2:5">
      <c r="B9" s="126">
        <f t="shared" ca="1" si="0"/>
        <v>42917</v>
      </c>
      <c r="C9" s="79">
        <v>76773.798864234268</v>
      </c>
      <c r="D9" s="121">
        <f>SUM(C3:C8)*VAT_RATE</f>
        <v>20922.226640055673</v>
      </c>
      <c r="E9" s="123"/>
    </row>
    <row r="10" spans="2:5">
      <c r="B10" s="126">
        <f t="shared" ca="1" si="0"/>
        <v>42948</v>
      </c>
      <c r="C10" s="79">
        <v>56174.904433568678</v>
      </c>
      <c r="D10" s="121"/>
      <c r="E10" s="123"/>
    </row>
    <row r="11" spans="2:5">
      <c r="B11" s="126">
        <f t="shared" ca="1" si="0"/>
        <v>42979</v>
      </c>
      <c r="C11" s="79">
        <v>76879.931917409005</v>
      </c>
      <c r="D11" s="121"/>
      <c r="E11" s="123"/>
    </row>
    <row r="12" spans="2:5">
      <c r="B12" s="126">
        <f t="shared" ca="1" si="0"/>
        <v>43009</v>
      </c>
      <c r="C12" s="79">
        <v>37188.122422668908</v>
      </c>
      <c r="D12" s="121"/>
      <c r="E12" s="123"/>
    </row>
    <row r="13" spans="2:5">
      <c r="B13" s="126">
        <f t="shared" ca="1" si="0"/>
        <v>43040</v>
      </c>
      <c r="C13" s="79">
        <v>55005.4314417692</v>
      </c>
      <c r="D13" s="121"/>
      <c r="E13" s="123"/>
    </row>
    <row r="14" spans="2:5">
      <c r="B14" s="126">
        <f t="shared" ca="1" si="0"/>
        <v>43070</v>
      </c>
      <c r="C14" s="79">
        <v>65755.291885913524</v>
      </c>
      <c r="D14" s="121"/>
      <c r="E14" s="123"/>
    </row>
    <row r="15" spans="2:5">
      <c r="B15" s="126">
        <f t="shared" ca="1" si="0"/>
        <v>43101</v>
      </c>
      <c r="C15" s="79">
        <v>38067.02529640319</v>
      </c>
      <c r="D15" s="121">
        <f>SUM(C9:C14)*VAT_RATE</f>
        <v>20227.761453105995</v>
      </c>
      <c r="E15" s="123"/>
    </row>
    <row r="16" spans="2:5">
      <c r="B16" s="126">
        <f t="shared" ca="1" si="0"/>
        <v>43132</v>
      </c>
      <c r="C16" s="79">
        <v>89229.415801260388</v>
      </c>
      <c r="D16" s="121"/>
      <c r="E16" s="123"/>
    </row>
    <row r="17" spans="2:5">
      <c r="B17" s="126">
        <f t="shared" ca="1" si="0"/>
        <v>43160</v>
      </c>
      <c r="C17" s="79">
        <v>69063.711743719148</v>
      </c>
      <c r="D17" s="121"/>
      <c r="E17" s="123"/>
    </row>
    <row r="18" spans="2:5">
      <c r="B18" s="126">
        <f t="shared" ca="1" si="0"/>
        <v>43191</v>
      </c>
      <c r="C18" s="79">
        <v>51361.374846353297</v>
      </c>
      <c r="D18" s="121"/>
      <c r="E18" s="123"/>
    </row>
    <row r="19" spans="2:5">
      <c r="B19" s="126">
        <f t="shared" ca="1" si="0"/>
        <v>43221</v>
      </c>
      <c r="C19" s="79">
        <v>58878.230944473558</v>
      </c>
      <c r="D19" s="121"/>
      <c r="E19" s="123"/>
    </row>
    <row r="20" spans="2:5">
      <c r="B20" s="126">
        <f t="shared" ca="1" si="0"/>
        <v>43252</v>
      </c>
      <c r="C20" s="79">
        <v>73503.033569095162</v>
      </c>
      <c r="D20" s="121"/>
      <c r="E20" s="123"/>
    </row>
    <row r="21" spans="2:5">
      <c r="B21" s="126">
        <f t="shared" ca="1" si="0"/>
        <v>43282</v>
      </c>
      <c r="C21" s="79">
        <v>40574.451632113341</v>
      </c>
      <c r="D21" s="121">
        <f>SUM(C15:C20)*VAT_RATE</f>
        <v>20905.653571071765</v>
      </c>
      <c r="E21" s="123"/>
    </row>
    <row r="22" spans="2:5">
      <c r="B22" s="126">
        <f t="shared" ca="1" si="0"/>
        <v>43313</v>
      </c>
      <c r="C22" s="79">
        <v>51218.910908285448</v>
      </c>
      <c r="D22" s="121"/>
      <c r="E22" s="123"/>
    </row>
    <row r="23" spans="2:5">
      <c r="B23" s="126">
        <f t="shared" ca="1" si="0"/>
        <v>43344</v>
      </c>
      <c r="C23" s="79">
        <v>71396.759954284804</v>
      </c>
      <c r="D23" s="121"/>
      <c r="E23" s="123"/>
    </row>
    <row r="24" spans="2:5">
      <c r="B24" s="126">
        <f t="shared" ca="1" si="0"/>
        <v>43374</v>
      </c>
      <c r="C24" s="79">
        <v>76241.08679800501</v>
      </c>
      <c r="D24" s="121"/>
      <c r="E24" s="123"/>
    </row>
    <row r="25" spans="2:5">
      <c r="B25" s="126">
        <f t="shared" ca="1" si="0"/>
        <v>43405</v>
      </c>
      <c r="C25" s="79">
        <v>65508.763704605102</v>
      </c>
      <c r="D25" s="121"/>
      <c r="E25" s="123"/>
    </row>
    <row r="26" spans="2:5">
      <c r="B26" s="126">
        <f t="shared" ca="1" si="0"/>
        <v>43435</v>
      </c>
      <c r="C26" s="79">
        <v>84770.568332552793</v>
      </c>
      <c r="D26" s="121"/>
      <c r="E26" s="123"/>
    </row>
    <row r="27" spans="2:5">
      <c r="B27" s="126">
        <f t="shared" ca="1" si="0"/>
        <v>43466</v>
      </c>
      <c r="C27" s="79">
        <v>50814.192973792844</v>
      </c>
      <c r="D27" s="121">
        <f>SUM(C21:C26)*VAT_RATE</f>
        <v>21434.079773141555</v>
      </c>
      <c r="E27" s="123"/>
    </row>
    <row r="28" spans="2:5">
      <c r="B28" s="126">
        <f t="shared" ca="1" si="0"/>
        <v>43497</v>
      </c>
      <c r="C28" s="79">
        <v>54557.209801953068</v>
      </c>
      <c r="D28" s="121"/>
      <c r="E28" s="123"/>
    </row>
    <row r="29" spans="2:5">
      <c r="B29" s="126">
        <f t="shared" ca="1" si="0"/>
        <v>43525</v>
      </c>
      <c r="C29" s="79">
        <v>34771.578937940438</v>
      </c>
      <c r="D29" s="121"/>
      <c r="E29" s="123"/>
    </row>
    <row r="30" spans="2:5">
      <c r="B30" s="126">
        <f t="shared" ca="1" si="0"/>
        <v>43556</v>
      </c>
      <c r="C30" s="79">
        <v>49066.837285850677</v>
      </c>
      <c r="D30" s="121"/>
      <c r="E30" s="123"/>
    </row>
    <row r="31" spans="2:5">
      <c r="B31" s="126">
        <f t="shared" ca="1" si="0"/>
        <v>43586</v>
      </c>
      <c r="C31" s="79">
        <v>75260.62485279236</v>
      </c>
      <c r="D31" s="121"/>
      <c r="E31" s="123"/>
    </row>
    <row r="32" spans="2:5">
      <c r="B32" s="126">
        <f t="shared" ca="1" si="0"/>
        <v>43617</v>
      </c>
      <c r="C32" s="79">
        <v>40375.694222873215</v>
      </c>
      <c r="D32" s="124"/>
      <c r="E32" s="123"/>
    </row>
    <row r="33" spans="2:5">
      <c r="B33" s="126">
        <f t="shared" ca="1" si="0"/>
        <v>43647</v>
      </c>
      <c r="C33" s="79">
        <v>65918.941571960197</v>
      </c>
      <c r="D33" s="121">
        <f>SUM(C27:C32)*VAT_RATE</f>
        <v>16766.537594136142</v>
      </c>
      <c r="E33" s="123"/>
    </row>
    <row r="34" spans="2:5">
      <c r="B34" s="126">
        <f t="shared" ca="1" si="0"/>
        <v>43678</v>
      </c>
      <c r="C34" s="79">
        <v>70121.113417323184</v>
      </c>
      <c r="D34" s="121"/>
      <c r="E34" s="123"/>
    </row>
    <row r="35" spans="2:5">
      <c r="B35" s="126">
        <f t="shared" ca="1" si="0"/>
        <v>43709</v>
      </c>
      <c r="C35" s="79">
        <v>70609.725003322877</v>
      </c>
      <c r="D35" s="121"/>
      <c r="E35" s="123"/>
    </row>
    <row r="36" spans="2:5">
      <c r="B36" s="126">
        <f t="shared" ref="B36:B67" ca="1" si="1">EOMONTH(B35,0)+1</f>
        <v>43739</v>
      </c>
      <c r="C36" s="79">
        <v>71754.607578720228</v>
      </c>
      <c r="D36" s="121"/>
      <c r="E36" s="123"/>
    </row>
    <row r="37" spans="2:5">
      <c r="B37" s="126">
        <f t="shared" ca="1" si="1"/>
        <v>43770</v>
      </c>
      <c r="C37" s="79">
        <v>78585.084983862296</v>
      </c>
      <c r="D37" s="121"/>
      <c r="E37" s="123"/>
    </row>
    <row r="38" spans="2:5">
      <c r="B38" s="126">
        <f t="shared" ca="1" si="1"/>
        <v>43800</v>
      </c>
      <c r="C38" s="79">
        <v>33921.39691253272</v>
      </c>
      <c r="D38" s="124"/>
      <c r="E38" s="123"/>
    </row>
    <row r="39" spans="2:5">
      <c r="B39" s="126">
        <f t="shared" ca="1" si="1"/>
        <v>43831</v>
      </c>
      <c r="C39" s="79">
        <v>80798.287500046688</v>
      </c>
      <c r="D39" s="121">
        <f>SUM(C33:C38)*VAT_RATE</f>
        <v>21500.097820724681</v>
      </c>
      <c r="E39" s="123"/>
    </row>
    <row r="40" spans="2:5">
      <c r="B40" s="126">
        <f t="shared" ca="1" si="1"/>
        <v>43862</v>
      </c>
      <c r="C40" s="79">
        <v>59520.316044940526</v>
      </c>
      <c r="D40" s="121"/>
      <c r="E40" s="123"/>
    </row>
    <row r="41" spans="2:5">
      <c r="B41" s="126">
        <f t="shared" ca="1" si="1"/>
        <v>43891</v>
      </c>
      <c r="C41" s="79">
        <v>80798.287500046688</v>
      </c>
      <c r="D41" s="121"/>
      <c r="E41" s="123"/>
    </row>
    <row r="42" spans="2:5">
      <c r="B42" s="126">
        <f t="shared" ca="1" si="1"/>
        <v>43922</v>
      </c>
      <c r="C42" s="79">
        <v>59520.316044940526</v>
      </c>
      <c r="D42" s="121"/>
      <c r="E42" s="123"/>
    </row>
    <row r="43" spans="2:5">
      <c r="B43" s="126">
        <f t="shared" ca="1" si="1"/>
        <v>43952</v>
      </c>
      <c r="C43" s="79">
        <v>66601.152356675375</v>
      </c>
      <c r="D43" s="121"/>
      <c r="E43" s="123"/>
    </row>
    <row r="44" spans="2:5">
      <c r="B44" s="126">
        <f t="shared" ca="1" si="1"/>
        <v>43983</v>
      </c>
      <c r="C44" s="79">
        <v>85957.188820136478</v>
      </c>
      <c r="D44" s="121"/>
      <c r="E44" s="123"/>
    </row>
    <row r="45" spans="2:5">
      <c r="B45" s="126">
        <f t="shared" ca="1" si="1"/>
        <v>44013</v>
      </c>
      <c r="C45" s="79">
        <v>57024.725697314629</v>
      </c>
      <c r="D45" s="121">
        <f>SUM(C39:C44)*VAT_RATE</f>
        <v>23825.755154673247</v>
      </c>
      <c r="E45" s="123"/>
    </row>
    <row r="46" spans="2:5">
      <c r="B46" s="126">
        <f t="shared" ca="1" si="1"/>
        <v>44044</v>
      </c>
      <c r="C46" s="79">
        <v>43502.523409952737</v>
      </c>
      <c r="D46" s="121"/>
      <c r="E46" s="123"/>
    </row>
    <row r="47" spans="2:5">
      <c r="B47" s="126">
        <f t="shared" ca="1" si="1"/>
        <v>44075</v>
      </c>
      <c r="C47" s="79">
        <v>35654.134419182607</v>
      </c>
      <c r="D47" s="121"/>
      <c r="E47" s="123"/>
    </row>
    <row r="48" spans="2:5">
      <c r="B48" s="126">
        <f t="shared" ca="1" si="1"/>
        <v>44105</v>
      </c>
      <c r="C48" s="79">
        <v>80611.08801142851</v>
      </c>
      <c r="D48" s="121"/>
      <c r="E48" s="123"/>
    </row>
    <row r="49" spans="2:5">
      <c r="B49" s="126">
        <f t="shared" ca="1" si="1"/>
        <v>44136</v>
      </c>
      <c r="C49" s="79">
        <v>67622.399885811465</v>
      </c>
      <c r="D49" s="121"/>
      <c r="E49" s="123"/>
    </row>
    <row r="50" spans="2:5">
      <c r="B50" s="126">
        <f t="shared" ca="1" si="1"/>
        <v>44166</v>
      </c>
      <c r="C50" s="79">
        <v>63163.917171922491</v>
      </c>
      <c r="D50" s="124"/>
      <c r="E50" s="123"/>
    </row>
    <row r="51" spans="2:5">
      <c r="B51" s="126">
        <f t="shared" ca="1" si="1"/>
        <v>44197</v>
      </c>
      <c r="C51" s="79">
        <v>52263.038928795824</v>
      </c>
      <c r="D51" s="121">
        <f>SUM(C45:C50)*VAT_RATE</f>
        <v>19116.833372758683</v>
      </c>
      <c r="E51" s="123"/>
    </row>
    <row r="52" spans="2:5">
      <c r="B52" s="126">
        <f t="shared" ca="1" si="1"/>
        <v>44228</v>
      </c>
      <c r="C52" s="79">
        <v>53198.813089695599</v>
      </c>
      <c r="D52" s="121"/>
      <c r="E52" s="123"/>
    </row>
    <row r="53" spans="2:5">
      <c r="B53" s="126">
        <f t="shared" ca="1" si="1"/>
        <v>44256</v>
      </c>
      <c r="C53" s="79">
        <v>73705.389397486841</v>
      </c>
      <c r="D53" s="121"/>
      <c r="E53" s="123"/>
    </row>
    <row r="54" spans="2:5">
      <c r="B54" s="126">
        <f t="shared" ca="1" si="1"/>
        <v>44287</v>
      </c>
      <c r="C54" s="79">
        <v>71461.329979530245</v>
      </c>
      <c r="D54" s="121"/>
      <c r="E54" s="123"/>
    </row>
    <row r="55" spans="2:5">
      <c r="B55" s="126">
        <f t="shared" ca="1" si="1"/>
        <v>44317</v>
      </c>
      <c r="C55" s="79">
        <v>56697.633631041761</v>
      </c>
      <c r="D55" s="121"/>
      <c r="E55" s="123"/>
    </row>
    <row r="56" spans="2:5">
      <c r="B56" s="126">
        <f t="shared" ca="1" si="1"/>
        <v>44348</v>
      </c>
      <c r="C56" s="79">
        <v>31651.356910293558</v>
      </c>
      <c r="D56" s="121"/>
      <c r="E56" s="123"/>
    </row>
    <row r="57" spans="2:5">
      <c r="B57" s="126">
        <f t="shared" ca="1" si="1"/>
        <v>44378</v>
      </c>
      <c r="C57" s="79">
        <v>40633.700783166656</v>
      </c>
      <c r="D57" s="121">
        <f>SUM(C51:C56)*VAT_RATE</f>
        <v>18643.765906526412</v>
      </c>
      <c r="E57" s="123"/>
    </row>
    <row r="58" spans="2:5">
      <c r="B58" s="126">
        <f t="shared" ca="1" si="1"/>
        <v>44409</v>
      </c>
      <c r="C58" s="79">
        <v>56232.8614696238</v>
      </c>
      <c r="D58" s="121"/>
      <c r="E58" s="123"/>
    </row>
    <row r="59" spans="2:5">
      <c r="B59" s="126">
        <f t="shared" ca="1" si="1"/>
        <v>44440</v>
      </c>
      <c r="C59" s="79">
        <v>45674.761096317088</v>
      </c>
      <c r="D59" s="121"/>
      <c r="E59" s="123"/>
    </row>
    <row r="60" spans="2:5">
      <c r="B60" s="126">
        <f t="shared" ca="1" si="1"/>
        <v>44470</v>
      </c>
      <c r="C60" s="79">
        <v>44562.404244316829</v>
      </c>
      <c r="D60" s="121"/>
      <c r="E60" s="123"/>
    </row>
    <row r="61" spans="2:5">
      <c r="B61" s="126">
        <f t="shared" ca="1" si="1"/>
        <v>44501</v>
      </c>
      <c r="C61" s="79">
        <v>57918.4380658468</v>
      </c>
      <c r="D61" s="121"/>
      <c r="E61" s="123"/>
    </row>
    <row r="62" spans="2:5">
      <c r="B62" s="126">
        <f t="shared" ca="1" si="1"/>
        <v>44531</v>
      </c>
      <c r="C62" s="79">
        <v>77685.485151622182</v>
      </c>
      <c r="D62" s="124"/>
      <c r="E62" s="123"/>
    </row>
    <row r="63" spans="2:5">
      <c r="B63" s="126">
        <f t="shared" ca="1" si="1"/>
        <v>44562</v>
      </c>
      <c r="C63" s="79">
        <v>87712.640930713387</v>
      </c>
      <c r="D63" s="121">
        <f>SUM(C57:C62)*VAT_RATE</f>
        <v>17748.920794599137</v>
      </c>
      <c r="E63" s="123"/>
    </row>
    <row r="64" spans="2:5">
      <c r="B64" s="126">
        <f t="shared" ca="1" si="1"/>
        <v>44593</v>
      </c>
      <c r="C64" s="79">
        <v>64487.095263600822</v>
      </c>
      <c r="D64" s="121"/>
      <c r="E64" s="123"/>
    </row>
    <row r="65" spans="2:5">
      <c r="B65" s="126">
        <f t="shared" ca="1" si="1"/>
        <v>44621</v>
      </c>
      <c r="C65" s="79">
        <v>86490.870159233367</v>
      </c>
      <c r="D65" s="121"/>
      <c r="E65" s="123"/>
    </row>
    <row r="66" spans="2:5">
      <c r="B66" s="126">
        <f t="shared" ca="1" si="1"/>
        <v>44652</v>
      </c>
      <c r="C66" s="79">
        <v>47720.04485886883</v>
      </c>
      <c r="D66" s="121"/>
      <c r="E66" s="123"/>
    </row>
    <row r="67" spans="2:5">
      <c r="B67" s="126">
        <f t="shared" ca="1" si="1"/>
        <v>44682</v>
      </c>
      <c r="C67" s="79">
        <v>43575.352927008091</v>
      </c>
      <c r="D67" s="121"/>
      <c r="E67" s="123"/>
    </row>
    <row r="68" spans="2:5">
      <c r="B68" s="126">
        <f t="shared" ref="B68:B74" ca="1" si="2">EOMONTH(B67,0)+1</f>
        <v>44713</v>
      </c>
      <c r="C68" s="79">
        <v>66484.93541601015</v>
      </c>
      <c r="D68" s="121"/>
      <c r="E68" s="123"/>
    </row>
    <row r="69" spans="2:5">
      <c r="B69" s="126">
        <f t="shared" ca="1" si="2"/>
        <v>44743</v>
      </c>
      <c r="C69" s="79">
        <v>79579.329143762894</v>
      </c>
      <c r="D69" s="121">
        <f>SUM(C63:C68)*VAT_RATE</f>
        <v>21805.901675548906</v>
      </c>
      <c r="E69" s="123"/>
    </row>
    <row r="70" spans="2:5">
      <c r="B70" s="126">
        <f t="shared" ca="1" si="2"/>
        <v>44774</v>
      </c>
      <c r="C70" s="79">
        <v>71666.948462030705</v>
      </c>
      <c r="D70" s="121"/>
      <c r="E70" s="123"/>
    </row>
    <row r="71" spans="2:5">
      <c r="B71" s="126">
        <f t="shared" ca="1" si="2"/>
        <v>44805</v>
      </c>
      <c r="C71" s="79">
        <v>35938.056609962136</v>
      </c>
      <c r="D71" s="121"/>
      <c r="E71" s="123"/>
    </row>
    <row r="72" spans="2:5">
      <c r="B72" s="126">
        <f t="shared" ca="1" si="2"/>
        <v>44835</v>
      </c>
      <c r="C72" s="79">
        <v>64468.946807465683</v>
      </c>
      <c r="D72" s="121"/>
      <c r="E72" s="123"/>
    </row>
    <row r="73" spans="2:5">
      <c r="B73" s="126">
        <f t="shared" ca="1" si="2"/>
        <v>44866</v>
      </c>
      <c r="C73" s="79">
        <v>60827.057704084866</v>
      </c>
      <c r="D73" s="121"/>
      <c r="E73" s="123"/>
    </row>
    <row r="74" spans="2:5">
      <c r="B74" s="127">
        <f t="shared" ca="1" si="2"/>
        <v>44896</v>
      </c>
      <c r="C74" s="79">
        <v>89070.334275194313</v>
      </c>
      <c r="D74" s="122"/>
      <c r="E74" s="123"/>
    </row>
    <row r="75" spans="2:5">
      <c r="B75" s="19"/>
      <c r="C75" s="19"/>
      <c r="D75" s="19"/>
    </row>
  </sheetData>
  <sheetProtection sheet="1" objects="1" scenarios="1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9D629-7B8B-D543-902C-529D15E8B2DA}">
  <sheetPr>
    <tabColor rgb="FF76F112"/>
  </sheetPr>
  <dimension ref="B3:L76"/>
  <sheetViews>
    <sheetView tabSelected="1" zoomScale="110" zoomScaleNormal="110" workbookViewId="0">
      <selection activeCell="E66" sqref="E66"/>
    </sheetView>
  </sheetViews>
  <sheetFormatPr baseColWidth="10" defaultRowHeight="16"/>
  <cols>
    <col min="1" max="1" width="6.28515625" style="14" customWidth="1"/>
    <col min="2" max="2" width="22.85546875" style="14" bestFit="1" customWidth="1"/>
    <col min="3" max="3" width="15.28515625" style="14" customWidth="1"/>
    <col min="4" max="4" width="6.28515625" style="14" customWidth="1"/>
    <col min="5" max="6" width="14.7109375" style="14" customWidth="1"/>
    <col min="7" max="7" width="6.28515625" style="14" customWidth="1"/>
    <col min="8" max="12" width="16.140625" style="14" customWidth="1"/>
    <col min="13" max="13" width="6.28515625" style="14" customWidth="1"/>
    <col min="14" max="16384" width="10.7109375" style="14"/>
  </cols>
  <sheetData>
    <row r="3" spans="2:12">
      <c r="B3" s="80" t="s">
        <v>62</v>
      </c>
      <c r="C3" s="81" t="s">
        <v>5</v>
      </c>
      <c r="E3" s="84" t="s">
        <v>25</v>
      </c>
      <c r="F3" s="81" t="s">
        <v>67</v>
      </c>
      <c r="H3" s="91" t="s">
        <v>22</v>
      </c>
      <c r="I3" s="92" t="str">
        <f>B4</f>
        <v>Kontokorrent</v>
      </c>
      <c r="J3" s="81" t="str">
        <f>B5</f>
        <v>Konto #2</v>
      </c>
      <c r="K3" s="81" t="str">
        <f>B6</f>
        <v>Konto #3</v>
      </c>
      <c r="L3" s="81" t="s">
        <v>5</v>
      </c>
    </row>
    <row r="4" spans="2:12">
      <c r="B4" s="82" t="s">
        <v>66</v>
      </c>
      <c r="C4" s="79">
        <v>40000</v>
      </c>
      <c r="E4" s="85">
        <v>44348</v>
      </c>
      <c r="F4" s="86">
        <v>65000</v>
      </c>
      <c r="H4" s="93">
        <v>43831</v>
      </c>
      <c r="I4" s="94">
        <v>0</v>
      </c>
      <c r="J4" s="88">
        <v>0</v>
      </c>
      <c r="K4" s="88">
        <v>0</v>
      </c>
      <c r="L4" s="95">
        <f t="shared" ref="L4:L35" si="0">SUM(I4:K4)</f>
        <v>0</v>
      </c>
    </row>
    <row r="5" spans="2:12">
      <c r="B5" s="82" t="s">
        <v>54</v>
      </c>
      <c r="C5" s="79"/>
      <c r="E5" s="87"/>
      <c r="F5" s="88"/>
      <c r="H5" s="93">
        <f>EOMONTH(H4,0)+1</f>
        <v>43862</v>
      </c>
      <c r="I5" s="94">
        <f>I4</f>
        <v>0</v>
      </c>
      <c r="J5" s="88">
        <f>J4</f>
        <v>0</v>
      </c>
      <c r="K5" s="88">
        <f>K4</f>
        <v>0</v>
      </c>
      <c r="L5" s="95">
        <f t="shared" si="0"/>
        <v>0</v>
      </c>
    </row>
    <row r="6" spans="2:12">
      <c r="B6" s="82" t="s">
        <v>55</v>
      </c>
      <c r="C6" s="79"/>
      <c r="E6" s="87"/>
      <c r="F6" s="88"/>
      <c r="H6" s="93">
        <f t="shared" ref="H6:H69" si="1">EOMONTH(H5,0)+1</f>
        <v>43891</v>
      </c>
      <c r="I6" s="94">
        <f t="shared" ref="I6:K69" si="2">I5</f>
        <v>0</v>
      </c>
      <c r="J6" s="88">
        <f t="shared" si="2"/>
        <v>0</v>
      </c>
      <c r="K6" s="88">
        <f t="shared" si="2"/>
        <v>0</v>
      </c>
      <c r="L6" s="95">
        <f t="shared" si="0"/>
        <v>0</v>
      </c>
    </row>
    <row r="7" spans="2:12">
      <c r="B7" s="82" t="s">
        <v>56</v>
      </c>
      <c r="C7" s="79"/>
      <c r="E7" s="87"/>
      <c r="F7" s="88"/>
      <c r="H7" s="93">
        <f t="shared" si="1"/>
        <v>43922</v>
      </c>
      <c r="I7" s="94">
        <f t="shared" si="2"/>
        <v>0</v>
      </c>
      <c r="J7" s="88">
        <f t="shared" si="2"/>
        <v>0</v>
      </c>
      <c r="K7" s="88">
        <f t="shared" si="2"/>
        <v>0</v>
      </c>
      <c r="L7" s="95">
        <f t="shared" si="0"/>
        <v>0</v>
      </c>
    </row>
    <row r="8" spans="2:12">
      <c r="B8" s="82" t="s">
        <v>57</v>
      </c>
      <c r="C8" s="79"/>
      <c r="E8" s="87"/>
      <c r="F8" s="88"/>
      <c r="H8" s="93">
        <f t="shared" si="1"/>
        <v>43952</v>
      </c>
      <c r="I8" s="94">
        <f t="shared" si="2"/>
        <v>0</v>
      </c>
      <c r="J8" s="88">
        <f t="shared" si="2"/>
        <v>0</v>
      </c>
      <c r="K8" s="88">
        <f t="shared" si="2"/>
        <v>0</v>
      </c>
      <c r="L8" s="95">
        <f t="shared" si="0"/>
        <v>0</v>
      </c>
    </row>
    <row r="9" spans="2:12">
      <c r="B9" s="82"/>
      <c r="C9" s="79"/>
      <c r="E9" s="87"/>
      <c r="F9" s="88"/>
      <c r="H9" s="93">
        <f t="shared" si="1"/>
        <v>43983</v>
      </c>
      <c r="I9" s="94">
        <f t="shared" si="2"/>
        <v>0</v>
      </c>
      <c r="J9" s="88">
        <f t="shared" si="2"/>
        <v>0</v>
      </c>
      <c r="K9" s="88">
        <f t="shared" si="2"/>
        <v>0</v>
      </c>
      <c r="L9" s="95">
        <f t="shared" si="0"/>
        <v>0</v>
      </c>
    </row>
    <row r="10" spans="2:12">
      <c r="B10" s="82"/>
      <c r="C10" s="79"/>
      <c r="E10" s="87"/>
      <c r="F10" s="88"/>
      <c r="H10" s="93">
        <f t="shared" si="1"/>
        <v>44013</v>
      </c>
      <c r="I10" s="94">
        <f t="shared" si="2"/>
        <v>0</v>
      </c>
      <c r="J10" s="88">
        <f t="shared" si="2"/>
        <v>0</v>
      </c>
      <c r="K10" s="88">
        <f t="shared" si="2"/>
        <v>0</v>
      </c>
      <c r="L10" s="95">
        <f t="shared" si="0"/>
        <v>0</v>
      </c>
    </row>
    <row r="11" spans="2:12">
      <c r="B11" s="82"/>
      <c r="C11" s="79"/>
      <c r="E11" s="87"/>
      <c r="F11" s="88"/>
      <c r="H11" s="93">
        <f t="shared" si="1"/>
        <v>44044</v>
      </c>
      <c r="I11" s="94">
        <f t="shared" si="2"/>
        <v>0</v>
      </c>
      <c r="J11" s="88">
        <f t="shared" si="2"/>
        <v>0</v>
      </c>
      <c r="K11" s="88">
        <f t="shared" si="2"/>
        <v>0</v>
      </c>
      <c r="L11" s="95">
        <f t="shared" si="0"/>
        <v>0</v>
      </c>
    </row>
    <row r="12" spans="2:12">
      <c r="B12" s="82" t="s">
        <v>53</v>
      </c>
      <c r="C12" s="79"/>
      <c r="E12" s="87"/>
      <c r="F12" s="88"/>
      <c r="H12" s="93">
        <f t="shared" si="1"/>
        <v>44075</v>
      </c>
      <c r="I12" s="94">
        <f t="shared" si="2"/>
        <v>0</v>
      </c>
      <c r="J12" s="88">
        <f t="shared" si="2"/>
        <v>0</v>
      </c>
      <c r="K12" s="88">
        <f t="shared" si="2"/>
        <v>0</v>
      </c>
      <c r="L12" s="95">
        <f t="shared" si="0"/>
        <v>0</v>
      </c>
    </row>
    <row r="13" spans="2:12" ht="17" thickBot="1">
      <c r="B13" s="83"/>
      <c r="C13" s="130">
        <f>SUM(C4:C12)</f>
        <v>40000</v>
      </c>
      <c r="E13" s="89"/>
      <c r="F13" s="90"/>
      <c r="H13" s="93">
        <f t="shared" si="1"/>
        <v>44105</v>
      </c>
      <c r="I13" s="94">
        <f t="shared" si="2"/>
        <v>0</v>
      </c>
      <c r="J13" s="88">
        <f t="shared" si="2"/>
        <v>0</v>
      </c>
      <c r="K13" s="88">
        <f t="shared" si="2"/>
        <v>0</v>
      </c>
      <c r="L13" s="95">
        <f t="shared" si="0"/>
        <v>0</v>
      </c>
    </row>
    <row r="14" spans="2:12" ht="17" thickTop="1">
      <c r="H14" s="93">
        <f t="shared" si="1"/>
        <v>44136</v>
      </c>
      <c r="I14" s="94">
        <f t="shared" si="2"/>
        <v>0</v>
      </c>
      <c r="J14" s="88">
        <f t="shared" si="2"/>
        <v>0</v>
      </c>
      <c r="K14" s="88">
        <f t="shared" si="2"/>
        <v>0</v>
      </c>
      <c r="L14" s="95">
        <f t="shared" si="0"/>
        <v>0</v>
      </c>
    </row>
    <row r="15" spans="2:12">
      <c r="H15" s="93">
        <f t="shared" si="1"/>
        <v>44166</v>
      </c>
      <c r="I15" s="94">
        <f t="shared" si="2"/>
        <v>0</v>
      </c>
      <c r="J15" s="88">
        <f t="shared" si="2"/>
        <v>0</v>
      </c>
      <c r="K15" s="88">
        <f t="shared" si="2"/>
        <v>0</v>
      </c>
      <c r="L15" s="95">
        <f t="shared" si="0"/>
        <v>0</v>
      </c>
    </row>
    <row r="16" spans="2:12">
      <c r="H16" s="93">
        <f t="shared" si="1"/>
        <v>44197</v>
      </c>
      <c r="I16" s="94">
        <f t="shared" si="2"/>
        <v>0</v>
      </c>
      <c r="J16" s="88">
        <f t="shared" si="2"/>
        <v>0</v>
      </c>
      <c r="K16" s="88">
        <f t="shared" si="2"/>
        <v>0</v>
      </c>
      <c r="L16" s="95">
        <f t="shared" si="0"/>
        <v>0</v>
      </c>
    </row>
    <row r="17" spans="8:12">
      <c r="H17" s="93">
        <f t="shared" si="1"/>
        <v>44228</v>
      </c>
      <c r="I17" s="94">
        <f t="shared" si="2"/>
        <v>0</v>
      </c>
      <c r="J17" s="88">
        <f t="shared" si="2"/>
        <v>0</v>
      </c>
      <c r="K17" s="88">
        <f t="shared" si="2"/>
        <v>0</v>
      </c>
      <c r="L17" s="95">
        <f t="shared" si="0"/>
        <v>0</v>
      </c>
    </row>
    <row r="18" spans="8:12">
      <c r="H18" s="93">
        <f t="shared" si="1"/>
        <v>44256</v>
      </c>
      <c r="I18" s="94">
        <f t="shared" si="2"/>
        <v>0</v>
      </c>
      <c r="J18" s="88">
        <f t="shared" si="2"/>
        <v>0</v>
      </c>
      <c r="K18" s="88">
        <f t="shared" si="2"/>
        <v>0</v>
      </c>
      <c r="L18" s="95">
        <f t="shared" si="0"/>
        <v>0</v>
      </c>
    </row>
    <row r="19" spans="8:12">
      <c r="H19" s="93">
        <f t="shared" si="1"/>
        <v>44287</v>
      </c>
      <c r="I19" s="94">
        <f t="shared" si="2"/>
        <v>0</v>
      </c>
      <c r="J19" s="88">
        <f t="shared" si="2"/>
        <v>0</v>
      </c>
      <c r="K19" s="88">
        <f t="shared" si="2"/>
        <v>0</v>
      </c>
      <c r="L19" s="95">
        <f t="shared" si="0"/>
        <v>0</v>
      </c>
    </row>
    <row r="20" spans="8:12">
      <c r="H20" s="93">
        <f t="shared" si="1"/>
        <v>44317</v>
      </c>
      <c r="I20" s="94">
        <f t="shared" si="2"/>
        <v>0</v>
      </c>
      <c r="J20" s="88">
        <f t="shared" si="2"/>
        <v>0</v>
      </c>
      <c r="K20" s="88">
        <f t="shared" si="2"/>
        <v>0</v>
      </c>
      <c r="L20" s="95">
        <f t="shared" si="0"/>
        <v>0</v>
      </c>
    </row>
    <row r="21" spans="8:12">
      <c r="H21" s="93">
        <f t="shared" si="1"/>
        <v>44348</v>
      </c>
      <c r="I21" s="94">
        <f t="shared" si="2"/>
        <v>0</v>
      </c>
      <c r="J21" s="88">
        <f t="shared" si="2"/>
        <v>0</v>
      </c>
      <c r="K21" s="88">
        <f t="shared" si="2"/>
        <v>0</v>
      </c>
      <c r="L21" s="95">
        <f t="shared" si="0"/>
        <v>0</v>
      </c>
    </row>
    <row r="22" spans="8:12">
      <c r="H22" s="93">
        <f t="shared" si="1"/>
        <v>44378</v>
      </c>
      <c r="I22" s="94">
        <f t="shared" si="2"/>
        <v>0</v>
      </c>
      <c r="J22" s="88">
        <f t="shared" si="2"/>
        <v>0</v>
      </c>
      <c r="K22" s="88">
        <f t="shared" si="2"/>
        <v>0</v>
      </c>
      <c r="L22" s="95">
        <f t="shared" si="0"/>
        <v>0</v>
      </c>
    </row>
    <row r="23" spans="8:12">
      <c r="H23" s="93">
        <f t="shared" si="1"/>
        <v>44409</v>
      </c>
      <c r="I23" s="94">
        <f t="shared" si="2"/>
        <v>0</v>
      </c>
      <c r="J23" s="88">
        <f t="shared" si="2"/>
        <v>0</v>
      </c>
      <c r="K23" s="88">
        <f t="shared" si="2"/>
        <v>0</v>
      </c>
      <c r="L23" s="95">
        <f t="shared" si="0"/>
        <v>0</v>
      </c>
    </row>
    <row r="24" spans="8:12">
      <c r="H24" s="93">
        <f t="shared" si="1"/>
        <v>44440</v>
      </c>
      <c r="I24" s="94">
        <f t="shared" si="2"/>
        <v>0</v>
      </c>
      <c r="J24" s="88">
        <f t="shared" si="2"/>
        <v>0</v>
      </c>
      <c r="K24" s="88">
        <f t="shared" si="2"/>
        <v>0</v>
      </c>
      <c r="L24" s="95">
        <f t="shared" si="0"/>
        <v>0</v>
      </c>
    </row>
    <row r="25" spans="8:12">
      <c r="H25" s="93">
        <f t="shared" si="1"/>
        <v>44470</v>
      </c>
      <c r="I25" s="94">
        <f t="shared" si="2"/>
        <v>0</v>
      </c>
      <c r="J25" s="88">
        <f t="shared" si="2"/>
        <v>0</v>
      </c>
      <c r="K25" s="88">
        <f t="shared" si="2"/>
        <v>0</v>
      </c>
      <c r="L25" s="95">
        <f t="shared" si="0"/>
        <v>0</v>
      </c>
    </row>
    <row r="26" spans="8:12">
      <c r="H26" s="93">
        <f t="shared" si="1"/>
        <v>44501</v>
      </c>
      <c r="I26" s="94">
        <f t="shared" si="2"/>
        <v>0</v>
      </c>
      <c r="J26" s="88">
        <f t="shared" si="2"/>
        <v>0</v>
      </c>
      <c r="K26" s="88">
        <f t="shared" si="2"/>
        <v>0</v>
      </c>
      <c r="L26" s="95">
        <f t="shared" si="0"/>
        <v>0</v>
      </c>
    </row>
    <row r="27" spans="8:12">
      <c r="H27" s="93">
        <f t="shared" si="1"/>
        <v>44531</v>
      </c>
      <c r="I27" s="94">
        <f t="shared" si="2"/>
        <v>0</v>
      </c>
      <c r="J27" s="88">
        <f t="shared" si="2"/>
        <v>0</v>
      </c>
      <c r="K27" s="88">
        <f t="shared" si="2"/>
        <v>0</v>
      </c>
      <c r="L27" s="95">
        <f t="shared" si="0"/>
        <v>0</v>
      </c>
    </row>
    <row r="28" spans="8:12">
      <c r="H28" s="93">
        <f t="shared" si="1"/>
        <v>44562</v>
      </c>
      <c r="I28" s="94">
        <f t="shared" si="2"/>
        <v>0</v>
      </c>
      <c r="J28" s="88">
        <f t="shared" si="2"/>
        <v>0</v>
      </c>
      <c r="K28" s="88">
        <f t="shared" si="2"/>
        <v>0</v>
      </c>
      <c r="L28" s="95">
        <f t="shared" si="0"/>
        <v>0</v>
      </c>
    </row>
    <row r="29" spans="8:12">
      <c r="H29" s="93">
        <f t="shared" si="1"/>
        <v>44593</v>
      </c>
      <c r="I29" s="94">
        <f t="shared" si="2"/>
        <v>0</v>
      </c>
      <c r="J29" s="88">
        <f t="shared" si="2"/>
        <v>0</v>
      </c>
      <c r="K29" s="88">
        <f t="shared" si="2"/>
        <v>0</v>
      </c>
      <c r="L29" s="95">
        <f t="shared" si="0"/>
        <v>0</v>
      </c>
    </row>
    <row r="30" spans="8:12">
      <c r="H30" s="93">
        <f t="shared" si="1"/>
        <v>44621</v>
      </c>
      <c r="I30" s="94">
        <f t="shared" si="2"/>
        <v>0</v>
      </c>
      <c r="J30" s="88">
        <f t="shared" si="2"/>
        <v>0</v>
      </c>
      <c r="K30" s="88">
        <f t="shared" si="2"/>
        <v>0</v>
      </c>
      <c r="L30" s="95">
        <f t="shared" si="0"/>
        <v>0</v>
      </c>
    </row>
    <row r="31" spans="8:12">
      <c r="H31" s="93">
        <f t="shared" si="1"/>
        <v>44652</v>
      </c>
      <c r="I31" s="94">
        <f t="shared" si="2"/>
        <v>0</v>
      </c>
      <c r="J31" s="88">
        <f t="shared" si="2"/>
        <v>0</v>
      </c>
      <c r="K31" s="88">
        <f t="shared" si="2"/>
        <v>0</v>
      </c>
      <c r="L31" s="95">
        <f t="shared" si="0"/>
        <v>0</v>
      </c>
    </row>
    <row r="32" spans="8:12">
      <c r="H32" s="93">
        <f t="shared" si="1"/>
        <v>44682</v>
      </c>
      <c r="I32" s="94">
        <f t="shared" si="2"/>
        <v>0</v>
      </c>
      <c r="J32" s="88">
        <f t="shared" si="2"/>
        <v>0</v>
      </c>
      <c r="K32" s="88">
        <f t="shared" si="2"/>
        <v>0</v>
      </c>
      <c r="L32" s="95">
        <f t="shared" si="0"/>
        <v>0</v>
      </c>
    </row>
    <row r="33" spans="8:12">
      <c r="H33" s="93">
        <f t="shared" si="1"/>
        <v>44713</v>
      </c>
      <c r="I33" s="94">
        <f t="shared" si="2"/>
        <v>0</v>
      </c>
      <c r="J33" s="88">
        <f t="shared" si="2"/>
        <v>0</v>
      </c>
      <c r="K33" s="88">
        <f t="shared" si="2"/>
        <v>0</v>
      </c>
      <c r="L33" s="95">
        <f t="shared" si="0"/>
        <v>0</v>
      </c>
    </row>
    <row r="34" spans="8:12">
      <c r="H34" s="93">
        <f t="shared" si="1"/>
        <v>44743</v>
      </c>
      <c r="I34" s="94">
        <f t="shared" si="2"/>
        <v>0</v>
      </c>
      <c r="J34" s="88">
        <f t="shared" si="2"/>
        <v>0</v>
      </c>
      <c r="K34" s="88">
        <f t="shared" si="2"/>
        <v>0</v>
      </c>
      <c r="L34" s="95">
        <f t="shared" si="0"/>
        <v>0</v>
      </c>
    </row>
    <row r="35" spans="8:12">
      <c r="H35" s="93">
        <f t="shared" si="1"/>
        <v>44774</v>
      </c>
      <c r="I35" s="94">
        <f t="shared" si="2"/>
        <v>0</v>
      </c>
      <c r="J35" s="88">
        <f t="shared" si="2"/>
        <v>0</v>
      </c>
      <c r="K35" s="88">
        <f t="shared" si="2"/>
        <v>0</v>
      </c>
      <c r="L35" s="95">
        <f t="shared" si="0"/>
        <v>0</v>
      </c>
    </row>
    <row r="36" spans="8:12">
      <c r="H36" s="93">
        <f t="shared" si="1"/>
        <v>44805</v>
      </c>
      <c r="I36" s="94">
        <f t="shared" si="2"/>
        <v>0</v>
      </c>
      <c r="J36" s="88">
        <f t="shared" si="2"/>
        <v>0</v>
      </c>
      <c r="K36" s="88">
        <f t="shared" si="2"/>
        <v>0</v>
      </c>
      <c r="L36" s="95">
        <f t="shared" ref="L36:L67" si="3">SUM(I36:K36)</f>
        <v>0</v>
      </c>
    </row>
    <row r="37" spans="8:12">
      <c r="H37" s="93">
        <f t="shared" si="1"/>
        <v>44835</v>
      </c>
      <c r="I37" s="94">
        <f t="shared" si="2"/>
        <v>0</v>
      </c>
      <c r="J37" s="88">
        <f t="shared" si="2"/>
        <v>0</v>
      </c>
      <c r="K37" s="88">
        <f t="shared" si="2"/>
        <v>0</v>
      </c>
      <c r="L37" s="95">
        <f t="shared" si="3"/>
        <v>0</v>
      </c>
    </row>
    <row r="38" spans="8:12">
      <c r="H38" s="93">
        <f t="shared" si="1"/>
        <v>44866</v>
      </c>
      <c r="I38" s="94">
        <f t="shared" si="2"/>
        <v>0</v>
      </c>
      <c r="J38" s="88">
        <f t="shared" si="2"/>
        <v>0</v>
      </c>
      <c r="K38" s="88">
        <f t="shared" si="2"/>
        <v>0</v>
      </c>
      <c r="L38" s="95">
        <f t="shared" si="3"/>
        <v>0</v>
      </c>
    </row>
    <row r="39" spans="8:12">
      <c r="H39" s="93">
        <f t="shared" si="1"/>
        <v>44896</v>
      </c>
      <c r="I39" s="94">
        <f t="shared" si="2"/>
        <v>0</v>
      </c>
      <c r="J39" s="88">
        <f t="shared" si="2"/>
        <v>0</v>
      </c>
      <c r="K39" s="88">
        <f t="shared" si="2"/>
        <v>0</v>
      </c>
      <c r="L39" s="95">
        <f t="shared" si="3"/>
        <v>0</v>
      </c>
    </row>
    <row r="40" spans="8:12">
      <c r="H40" s="93">
        <f t="shared" si="1"/>
        <v>44927</v>
      </c>
      <c r="I40" s="94">
        <f t="shared" si="2"/>
        <v>0</v>
      </c>
      <c r="J40" s="88">
        <f t="shared" si="2"/>
        <v>0</v>
      </c>
      <c r="K40" s="88">
        <f t="shared" si="2"/>
        <v>0</v>
      </c>
      <c r="L40" s="95">
        <f t="shared" si="3"/>
        <v>0</v>
      </c>
    </row>
    <row r="41" spans="8:12">
      <c r="H41" s="93">
        <f t="shared" si="1"/>
        <v>44958</v>
      </c>
      <c r="I41" s="94">
        <f t="shared" si="2"/>
        <v>0</v>
      </c>
      <c r="J41" s="88">
        <f t="shared" si="2"/>
        <v>0</v>
      </c>
      <c r="K41" s="88">
        <f t="shared" si="2"/>
        <v>0</v>
      </c>
      <c r="L41" s="95">
        <f t="shared" si="3"/>
        <v>0</v>
      </c>
    </row>
    <row r="42" spans="8:12">
      <c r="H42" s="93">
        <f t="shared" si="1"/>
        <v>44986</v>
      </c>
      <c r="I42" s="94">
        <f t="shared" si="2"/>
        <v>0</v>
      </c>
      <c r="J42" s="88">
        <f t="shared" si="2"/>
        <v>0</v>
      </c>
      <c r="K42" s="88">
        <f t="shared" si="2"/>
        <v>0</v>
      </c>
      <c r="L42" s="95">
        <f t="shared" si="3"/>
        <v>0</v>
      </c>
    </row>
    <row r="43" spans="8:12">
      <c r="H43" s="93">
        <f t="shared" si="1"/>
        <v>45017</v>
      </c>
      <c r="I43" s="94">
        <f t="shared" si="2"/>
        <v>0</v>
      </c>
      <c r="J43" s="88">
        <f t="shared" si="2"/>
        <v>0</v>
      </c>
      <c r="K43" s="88">
        <f t="shared" si="2"/>
        <v>0</v>
      </c>
      <c r="L43" s="95">
        <f t="shared" si="3"/>
        <v>0</v>
      </c>
    </row>
    <row r="44" spans="8:12">
      <c r="H44" s="93">
        <f t="shared" si="1"/>
        <v>45047</v>
      </c>
      <c r="I44" s="94">
        <f t="shared" si="2"/>
        <v>0</v>
      </c>
      <c r="J44" s="88">
        <f t="shared" si="2"/>
        <v>0</v>
      </c>
      <c r="K44" s="88">
        <f t="shared" si="2"/>
        <v>0</v>
      </c>
      <c r="L44" s="95">
        <f t="shared" si="3"/>
        <v>0</v>
      </c>
    </row>
    <row r="45" spans="8:12">
      <c r="H45" s="93">
        <f t="shared" si="1"/>
        <v>45078</v>
      </c>
      <c r="I45" s="94">
        <f t="shared" si="2"/>
        <v>0</v>
      </c>
      <c r="J45" s="88">
        <f t="shared" si="2"/>
        <v>0</v>
      </c>
      <c r="K45" s="88">
        <f t="shared" si="2"/>
        <v>0</v>
      </c>
      <c r="L45" s="95">
        <f t="shared" si="3"/>
        <v>0</v>
      </c>
    </row>
    <row r="46" spans="8:12">
      <c r="H46" s="93">
        <f t="shared" si="1"/>
        <v>45108</v>
      </c>
      <c r="I46" s="94">
        <f t="shared" si="2"/>
        <v>0</v>
      </c>
      <c r="J46" s="88">
        <f t="shared" si="2"/>
        <v>0</v>
      </c>
      <c r="K46" s="88">
        <f t="shared" si="2"/>
        <v>0</v>
      </c>
      <c r="L46" s="95">
        <f t="shared" si="3"/>
        <v>0</v>
      </c>
    </row>
    <row r="47" spans="8:12">
      <c r="H47" s="93">
        <f t="shared" si="1"/>
        <v>45139</v>
      </c>
      <c r="I47" s="94">
        <f t="shared" si="2"/>
        <v>0</v>
      </c>
      <c r="J47" s="88">
        <f t="shared" si="2"/>
        <v>0</v>
      </c>
      <c r="K47" s="88">
        <f t="shared" si="2"/>
        <v>0</v>
      </c>
      <c r="L47" s="95">
        <f t="shared" si="3"/>
        <v>0</v>
      </c>
    </row>
    <row r="48" spans="8:12">
      <c r="H48" s="93">
        <f t="shared" si="1"/>
        <v>45170</v>
      </c>
      <c r="I48" s="94">
        <f t="shared" si="2"/>
        <v>0</v>
      </c>
      <c r="J48" s="88">
        <f t="shared" si="2"/>
        <v>0</v>
      </c>
      <c r="K48" s="88">
        <f t="shared" si="2"/>
        <v>0</v>
      </c>
      <c r="L48" s="95">
        <f t="shared" si="3"/>
        <v>0</v>
      </c>
    </row>
    <row r="49" spans="8:12">
      <c r="H49" s="93">
        <f t="shared" si="1"/>
        <v>45200</v>
      </c>
      <c r="I49" s="94">
        <f t="shared" si="2"/>
        <v>0</v>
      </c>
      <c r="J49" s="88">
        <f t="shared" si="2"/>
        <v>0</v>
      </c>
      <c r="K49" s="88">
        <f t="shared" si="2"/>
        <v>0</v>
      </c>
      <c r="L49" s="95">
        <f t="shared" si="3"/>
        <v>0</v>
      </c>
    </row>
    <row r="50" spans="8:12">
      <c r="H50" s="93">
        <f t="shared" si="1"/>
        <v>45231</v>
      </c>
      <c r="I50" s="94">
        <f t="shared" si="2"/>
        <v>0</v>
      </c>
      <c r="J50" s="88">
        <f t="shared" si="2"/>
        <v>0</v>
      </c>
      <c r="K50" s="88">
        <f t="shared" si="2"/>
        <v>0</v>
      </c>
      <c r="L50" s="95">
        <f t="shared" si="3"/>
        <v>0</v>
      </c>
    </row>
    <row r="51" spans="8:12">
      <c r="H51" s="93">
        <f t="shared" si="1"/>
        <v>45261</v>
      </c>
      <c r="I51" s="94">
        <f t="shared" si="2"/>
        <v>0</v>
      </c>
      <c r="J51" s="88">
        <f t="shared" si="2"/>
        <v>0</v>
      </c>
      <c r="K51" s="88">
        <f t="shared" si="2"/>
        <v>0</v>
      </c>
      <c r="L51" s="95">
        <f t="shared" si="3"/>
        <v>0</v>
      </c>
    </row>
    <row r="52" spans="8:12">
      <c r="H52" s="93">
        <f t="shared" si="1"/>
        <v>45292</v>
      </c>
      <c r="I52" s="94">
        <f t="shared" si="2"/>
        <v>0</v>
      </c>
      <c r="J52" s="88">
        <f t="shared" si="2"/>
        <v>0</v>
      </c>
      <c r="K52" s="88">
        <f t="shared" si="2"/>
        <v>0</v>
      </c>
      <c r="L52" s="95">
        <f t="shared" si="3"/>
        <v>0</v>
      </c>
    </row>
    <row r="53" spans="8:12">
      <c r="H53" s="93">
        <f t="shared" si="1"/>
        <v>45323</v>
      </c>
      <c r="I53" s="94">
        <f t="shared" si="2"/>
        <v>0</v>
      </c>
      <c r="J53" s="88">
        <f t="shared" si="2"/>
        <v>0</v>
      </c>
      <c r="K53" s="88">
        <f t="shared" si="2"/>
        <v>0</v>
      </c>
      <c r="L53" s="95">
        <f t="shared" si="3"/>
        <v>0</v>
      </c>
    </row>
    <row r="54" spans="8:12">
      <c r="H54" s="93">
        <f t="shared" si="1"/>
        <v>45352</v>
      </c>
      <c r="I54" s="94">
        <f t="shared" si="2"/>
        <v>0</v>
      </c>
      <c r="J54" s="88">
        <f t="shared" si="2"/>
        <v>0</v>
      </c>
      <c r="K54" s="88">
        <f t="shared" si="2"/>
        <v>0</v>
      </c>
      <c r="L54" s="95">
        <f t="shared" si="3"/>
        <v>0</v>
      </c>
    </row>
    <row r="55" spans="8:12">
      <c r="H55" s="93">
        <f t="shared" si="1"/>
        <v>45383</v>
      </c>
      <c r="I55" s="94">
        <f t="shared" si="2"/>
        <v>0</v>
      </c>
      <c r="J55" s="88">
        <f t="shared" si="2"/>
        <v>0</v>
      </c>
      <c r="K55" s="88">
        <f t="shared" si="2"/>
        <v>0</v>
      </c>
      <c r="L55" s="95">
        <f t="shared" si="3"/>
        <v>0</v>
      </c>
    </row>
    <row r="56" spans="8:12">
      <c r="H56" s="93">
        <f t="shared" si="1"/>
        <v>45413</v>
      </c>
      <c r="I56" s="94">
        <f t="shared" si="2"/>
        <v>0</v>
      </c>
      <c r="J56" s="88">
        <f t="shared" si="2"/>
        <v>0</v>
      </c>
      <c r="K56" s="88">
        <f t="shared" si="2"/>
        <v>0</v>
      </c>
      <c r="L56" s="95">
        <f t="shared" si="3"/>
        <v>0</v>
      </c>
    </row>
    <row r="57" spans="8:12">
      <c r="H57" s="93">
        <f t="shared" si="1"/>
        <v>45444</v>
      </c>
      <c r="I57" s="94">
        <f t="shared" si="2"/>
        <v>0</v>
      </c>
      <c r="J57" s="88">
        <f t="shared" si="2"/>
        <v>0</v>
      </c>
      <c r="K57" s="88">
        <f t="shared" si="2"/>
        <v>0</v>
      </c>
      <c r="L57" s="95">
        <f t="shared" si="3"/>
        <v>0</v>
      </c>
    </row>
    <row r="58" spans="8:12">
      <c r="H58" s="93">
        <f t="shared" si="1"/>
        <v>45474</v>
      </c>
      <c r="I58" s="94">
        <f t="shared" si="2"/>
        <v>0</v>
      </c>
      <c r="J58" s="88">
        <f t="shared" si="2"/>
        <v>0</v>
      </c>
      <c r="K58" s="88">
        <f t="shared" si="2"/>
        <v>0</v>
      </c>
      <c r="L58" s="95">
        <f t="shared" si="3"/>
        <v>0</v>
      </c>
    </row>
    <row r="59" spans="8:12">
      <c r="H59" s="93">
        <f t="shared" si="1"/>
        <v>45505</v>
      </c>
      <c r="I59" s="94">
        <f t="shared" si="2"/>
        <v>0</v>
      </c>
      <c r="J59" s="88">
        <f t="shared" si="2"/>
        <v>0</v>
      </c>
      <c r="K59" s="88">
        <f t="shared" si="2"/>
        <v>0</v>
      </c>
      <c r="L59" s="95">
        <f t="shared" si="3"/>
        <v>0</v>
      </c>
    </row>
    <row r="60" spans="8:12">
      <c r="H60" s="93">
        <f t="shared" si="1"/>
        <v>45536</v>
      </c>
      <c r="I60" s="94">
        <f t="shared" si="2"/>
        <v>0</v>
      </c>
      <c r="J60" s="88">
        <f t="shared" si="2"/>
        <v>0</v>
      </c>
      <c r="K60" s="88">
        <f t="shared" si="2"/>
        <v>0</v>
      </c>
      <c r="L60" s="95">
        <f t="shared" si="3"/>
        <v>0</v>
      </c>
    </row>
    <row r="61" spans="8:12">
      <c r="H61" s="93">
        <f t="shared" si="1"/>
        <v>45566</v>
      </c>
      <c r="I61" s="94">
        <f t="shared" si="2"/>
        <v>0</v>
      </c>
      <c r="J61" s="88">
        <f t="shared" si="2"/>
        <v>0</v>
      </c>
      <c r="K61" s="88">
        <f t="shared" si="2"/>
        <v>0</v>
      </c>
      <c r="L61" s="95">
        <f t="shared" si="3"/>
        <v>0</v>
      </c>
    </row>
    <row r="62" spans="8:12">
      <c r="H62" s="93">
        <f t="shared" si="1"/>
        <v>45597</v>
      </c>
      <c r="I62" s="94">
        <f t="shared" si="2"/>
        <v>0</v>
      </c>
      <c r="J62" s="88">
        <f t="shared" si="2"/>
        <v>0</v>
      </c>
      <c r="K62" s="88">
        <f t="shared" si="2"/>
        <v>0</v>
      </c>
      <c r="L62" s="95">
        <f t="shared" si="3"/>
        <v>0</v>
      </c>
    </row>
    <row r="63" spans="8:12">
      <c r="H63" s="93">
        <f t="shared" si="1"/>
        <v>45627</v>
      </c>
      <c r="I63" s="94">
        <f t="shared" si="2"/>
        <v>0</v>
      </c>
      <c r="J63" s="88">
        <f t="shared" si="2"/>
        <v>0</v>
      </c>
      <c r="K63" s="88">
        <f t="shared" si="2"/>
        <v>0</v>
      </c>
      <c r="L63" s="95">
        <f t="shared" si="3"/>
        <v>0</v>
      </c>
    </row>
    <row r="64" spans="8:12">
      <c r="H64" s="93">
        <f t="shared" si="1"/>
        <v>45658</v>
      </c>
      <c r="I64" s="94">
        <f t="shared" si="2"/>
        <v>0</v>
      </c>
      <c r="J64" s="88">
        <f t="shared" si="2"/>
        <v>0</v>
      </c>
      <c r="K64" s="88">
        <f t="shared" si="2"/>
        <v>0</v>
      </c>
      <c r="L64" s="95">
        <f t="shared" si="3"/>
        <v>0</v>
      </c>
    </row>
    <row r="65" spans="8:12">
      <c r="H65" s="93">
        <f t="shared" si="1"/>
        <v>45689</v>
      </c>
      <c r="I65" s="94">
        <f t="shared" si="2"/>
        <v>0</v>
      </c>
      <c r="J65" s="88">
        <f t="shared" si="2"/>
        <v>0</v>
      </c>
      <c r="K65" s="88">
        <f t="shared" si="2"/>
        <v>0</v>
      </c>
      <c r="L65" s="95">
        <f t="shared" si="3"/>
        <v>0</v>
      </c>
    </row>
    <row r="66" spans="8:12">
      <c r="H66" s="93">
        <f t="shared" si="1"/>
        <v>45717</v>
      </c>
      <c r="I66" s="94">
        <f t="shared" si="2"/>
        <v>0</v>
      </c>
      <c r="J66" s="88">
        <f t="shared" si="2"/>
        <v>0</v>
      </c>
      <c r="K66" s="88">
        <f t="shared" si="2"/>
        <v>0</v>
      </c>
      <c r="L66" s="95">
        <f t="shared" si="3"/>
        <v>0</v>
      </c>
    </row>
    <row r="67" spans="8:12">
      <c r="H67" s="93">
        <f t="shared" si="1"/>
        <v>45748</v>
      </c>
      <c r="I67" s="94">
        <f t="shared" si="2"/>
        <v>0</v>
      </c>
      <c r="J67" s="88">
        <f t="shared" si="2"/>
        <v>0</v>
      </c>
      <c r="K67" s="88">
        <f t="shared" si="2"/>
        <v>0</v>
      </c>
      <c r="L67" s="95">
        <f t="shared" si="3"/>
        <v>0</v>
      </c>
    </row>
    <row r="68" spans="8:12">
      <c r="H68" s="93">
        <f t="shared" si="1"/>
        <v>45778</v>
      </c>
      <c r="I68" s="94">
        <f t="shared" si="2"/>
        <v>0</v>
      </c>
      <c r="J68" s="88">
        <f t="shared" si="2"/>
        <v>0</v>
      </c>
      <c r="K68" s="88">
        <f t="shared" si="2"/>
        <v>0</v>
      </c>
      <c r="L68" s="95">
        <f t="shared" ref="L68:L73" si="4">SUM(I68:K68)</f>
        <v>0</v>
      </c>
    </row>
    <row r="69" spans="8:12">
      <c r="H69" s="93">
        <f t="shared" si="1"/>
        <v>45809</v>
      </c>
      <c r="I69" s="94">
        <f t="shared" si="2"/>
        <v>0</v>
      </c>
      <c r="J69" s="88">
        <f t="shared" si="2"/>
        <v>0</v>
      </c>
      <c r="K69" s="88">
        <f t="shared" si="2"/>
        <v>0</v>
      </c>
      <c r="L69" s="95">
        <f t="shared" si="4"/>
        <v>0</v>
      </c>
    </row>
    <row r="70" spans="8:12">
      <c r="H70" s="93">
        <f t="shared" ref="H70:H75" si="5">EOMONTH(H69,0)+1</f>
        <v>45839</v>
      </c>
      <c r="I70" s="94">
        <f t="shared" ref="I70:K75" si="6">I69</f>
        <v>0</v>
      </c>
      <c r="J70" s="88">
        <f t="shared" si="6"/>
        <v>0</v>
      </c>
      <c r="K70" s="88">
        <f t="shared" si="6"/>
        <v>0</v>
      </c>
      <c r="L70" s="95">
        <f t="shared" si="4"/>
        <v>0</v>
      </c>
    </row>
    <row r="71" spans="8:12">
      <c r="H71" s="93">
        <f t="shared" si="5"/>
        <v>45870</v>
      </c>
      <c r="I71" s="94">
        <f t="shared" si="6"/>
        <v>0</v>
      </c>
      <c r="J71" s="88">
        <f t="shared" si="6"/>
        <v>0</v>
      </c>
      <c r="K71" s="88">
        <f t="shared" si="6"/>
        <v>0</v>
      </c>
      <c r="L71" s="95">
        <f t="shared" si="4"/>
        <v>0</v>
      </c>
    </row>
    <row r="72" spans="8:12">
      <c r="H72" s="93">
        <f t="shared" si="5"/>
        <v>45901</v>
      </c>
      <c r="I72" s="94">
        <f t="shared" si="6"/>
        <v>0</v>
      </c>
      <c r="J72" s="88">
        <f t="shared" si="6"/>
        <v>0</v>
      </c>
      <c r="K72" s="88">
        <f t="shared" si="6"/>
        <v>0</v>
      </c>
      <c r="L72" s="95">
        <f t="shared" si="4"/>
        <v>0</v>
      </c>
    </row>
    <row r="73" spans="8:12">
      <c r="H73" s="93">
        <f t="shared" si="5"/>
        <v>45931</v>
      </c>
      <c r="I73" s="94">
        <f t="shared" si="6"/>
        <v>0</v>
      </c>
      <c r="J73" s="88">
        <f t="shared" si="6"/>
        <v>0</v>
      </c>
      <c r="K73" s="88">
        <f t="shared" si="6"/>
        <v>0</v>
      </c>
      <c r="L73" s="95">
        <f t="shared" si="4"/>
        <v>0</v>
      </c>
    </row>
    <row r="74" spans="8:12">
      <c r="H74" s="93">
        <f t="shared" si="5"/>
        <v>45962</v>
      </c>
      <c r="I74" s="94">
        <f t="shared" si="6"/>
        <v>0</v>
      </c>
      <c r="J74" s="88">
        <f t="shared" si="6"/>
        <v>0</v>
      </c>
      <c r="K74" s="88">
        <f t="shared" si="6"/>
        <v>0</v>
      </c>
      <c r="L74" s="95">
        <f t="shared" ref="L74:L75" si="7">SUM(I74:K74)</f>
        <v>0</v>
      </c>
    </row>
    <row r="75" spans="8:12">
      <c r="H75" s="93">
        <f t="shared" si="5"/>
        <v>45992</v>
      </c>
      <c r="I75" s="94">
        <f t="shared" si="6"/>
        <v>0</v>
      </c>
      <c r="J75" s="88">
        <f t="shared" si="6"/>
        <v>0</v>
      </c>
      <c r="K75" s="88">
        <f t="shared" si="6"/>
        <v>0</v>
      </c>
      <c r="L75" s="95">
        <f t="shared" si="7"/>
        <v>0</v>
      </c>
    </row>
    <row r="76" spans="8:12">
      <c r="H76" s="53"/>
      <c r="I76" s="53"/>
      <c r="J76" s="53"/>
      <c r="K76" s="53"/>
      <c r="L76" s="53"/>
    </row>
  </sheetData>
  <sheetProtection sheet="1" objects="1" scenarios="1"/>
  <pageMargins left="0.7" right="0.7" top="0.78740157499999996" bottom="0.78740157499999996" header="0.3" footer="0.3"/>
  <ignoredErrors>
    <ignoredError sqref="I5:I7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F688B-EE8C-7446-9191-E8D2530EA424}">
  <sheetPr>
    <tabColor theme="2"/>
  </sheetPr>
  <dimension ref="B2:E44"/>
  <sheetViews>
    <sheetView zoomScale="133" workbookViewId="0">
      <selection activeCell="C6" sqref="C6"/>
    </sheetView>
  </sheetViews>
  <sheetFormatPr baseColWidth="10" defaultRowHeight="16"/>
  <cols>
    <col min="1" max="1" width="10.7109375" style="54"/>
    <col min="2" max="2" width="37.140625" style="54" customWidth="1"/>
    <col min="3" max="3" width="20.28515625" style="54" bestFit="1" customWidth="1"/>
    <col min="4" max="16384" width="10.7109375" style="54"/>
  </cols>
  <sheetData>
    <row r="2" spans="2:3">
      <c r="B2" s="15" t="s">
        <v>31</v>
      </c>
      <c r="C2" s="13"/>
    </row>
    <row r="3" spans="2:3">
      <c r="B3" s="50" t="s">
        <v>61</v>
      </c>
      <c r="C3" s="55">
        <f ca="1">DATE(YEAR(TODAY()),MONTH(TODAY()),1)</f>
        <v>43952</v>
      </c>
    </row>
    <row r="4" spans="2:3">
      <c r="B4" s="50" t="s">
        <v>49</v>
      </c>
      <c r="C4" s="55">
        <v>72686</v>
      </c>
    </row>
    <row r="5" spans="2:3">
      <c r="B5" s="50" t="s">
        <v>68</v>
      </c>
      <c r="C5" s="56" t="s">
        <v>88</v>
      </c>
    </row>
    <row r="6" spans="2:3">
      <c r="B6" s="57" t="s">
        <v>75</v>
      </c>
      <c r="C6" s="63">
        <v>1.0632299999999999</v>
      </c>
    </row>
    <row r="7" spans="2:3">
      <c r="B7" s="50" t="s">
        <v>85</v>
      </c>
      <c r="C7" s="119">
        <v>5.5E-2</v>
      </c>
    </row>
    <row r="8" spans="2:3">
      <c r="B8" s="51"/>
      <c r="C8" s="52"/>
    </row>
    <row r="9" spans="2:3">
      <c r="B9" s="14"/>
      <c r="C9" s="14"/>
    </row>
    <row r="11" spans="2:3">
      <c r="B11" s="48" t="s">
        <v>15</v>
      </c>
      <c r="C11" s="58" t="s">
        <v>12</v>
      </c>
    </row>
    <row r="12" spans="2:3">
      <c r="B12" s="49" t="s">
        <v>0</v>
      </c>
      <c r="C12" s="59">
        <v>1</v>
      </c>
    </row>
    <row r="13" spans="2:3">
      <c r="B13" s="49" t="s">
        <v>16</v>
      </c>
      <c r="C13" s="59">
        <v>2</v>
      </c>
    </row>
    <row r="14" spans="2:3">
      <c r="B14" s="49" t="s">
        <v>1</v>
      </c>
      <c r="C14" s="59">
        <v>3</v>
      </c>
    </row>
    <row r="15" spans="2:3">
      <c r="B15" s="49" t="s">
        <v>13</v>
      </c>
      <c r="C15" s="59">
        <v>6</v>
      </c>
    </row>
    <row r="16" spans="2:3">
      <c r="B16" s="60" t="s">
        <v>2</v>
      </c>
      <c r="C16" s="61">
        <v>12</v>
      </c>
    </row>
    <row r="18" spans="3:5">
      <c r="C18" s="98" t="s">
        <v>78</v>
      </c>
    </row>
    <row r="19" spans="3:5">
      <c r="C19" s="96" t="s">
        <v>80</v>
      </c>
    </row>
    <row r="20" spans="3:5">
      <c r="C20" s="96" t="s">
        <v>79</v>
      </c>
    </row>
    <row r="21" spans="3:5">
      <c r="C21" s="97"/>
      <c r="D21" s="62"/>
      <c r="E21" s="62"/>
    </row>
    <row r="22" spans="3:5">
      <c r="D22" s="62"/>
      <c r="E22" s="62"/>
    </row>
    <row r="23" spans="3:5">
      <c r="D23" s="62"/>
      <c r="E23" s="62"/>
    </row>
    <row r="24" spans="3:5">
      <c r="D24" s="62"/>
      <c r="E24" s="62"/>
    </row>
    <row r="25" spans="3:5">
      <c r="D25" s="62"/>
      <c r="E25" s="62"/>
    </row>
    <row r="26" spans="3:5">
      <c r="D26" s="62"/>
      <c r="E26" s="62"/>
    </row>
    <row r="27" spans="3:5">
      <c r="D27" s="62"/>
      <c r="E27" s="62"/>
    </row>
    <row r="28" spans="3:5">
      <c r="D28" s="62"/>
      <c r="E28" s="62"/>
    </row>
    <row r="29" spans="3:5">
      <c r="D29" s="62"/>
      <c r="E29" s="62"/>
    </row>
    <row r="30" spans="3:5">
      <c r="D30" s="62"/>
      <c r="E30" s="62"/>
    </row>
    <row r="31" spans="3:5">
      <c r="D31" s="62"/>
      <c r="E31" s="62"/>
    </row>
    <row r="32" spans="3:5">
      <c r="D32" s="62"/>
      <c r="E32" s="62"/>
    </row>
    <row r="33" spans="4:5">
      <c r="D33" s="62"/>
      <c r="E33" s="62"/>
    </row>
    <row r="34" spans="4:5">
      <c r="D34" s="62"/>
      <c r="E34" s="62"/>
    </row>
    <row r="35" spans="4:5">
      <c r="D35" s="62"/>
      <c r="E35" s="62"/>
    </row>
    <row r="36" spans="4:5">
      <c r="D36" s="62"/>
      <c r="E36" s="62"/>
    </row>
    <row r="37" spans="4:5">
      <c r="D37" s="62"/>
      <c r="E37" s="62"/>
    </row>
    <row r="38" spans="4:5">
      <c r="D38" s="62"/>
      <c r="E38" s="62"/>
    </row>
    <row r="39" spans="4:5">
      <c r="D39" s="62"/>
      <c r="E39" s="62"/>
    </row>
    <row r="40" spans="4:5">
      <c r="D40" s="62"/>
      <c r="E40" s="62"/>
    </row>
    <row r="41" spans="4:5">
      <c r="D41" s="62"/>
      <c r="E41" s="62"/>
    </row>
    <row r="42" spans="4:5">
      <c r="D42" s="62"/>
      <c r="E42" s="62"/>
    </row>
    <row r="43" spans="4:5">
      <c r="D43" s="62"/>
      <c r="E43" s="62"/>
    </row>
    <row r="44" spans="4:5">
      <c r="D44" s="62"/>
      <c r="E44" s="62"/>
    </row>
  </sheetData>
  <sheetProtection sheet="1" objects="1" scenarios="1"/>
  <hyperlinks>
    <hyperlink ref="B6" r:id="rId1" xr:uid="{601E13EA-6832-0643-B5FD-171E49A7265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6" baseType="variant">
      <vt:variant>
        <vt:lpstr>Arbeitsblätter</vt:lpstr>
      </vt:variant>
      <vt:variant>
        <vt:i4>8</vt:i4>
      </vt:variant>
      <vt:variant>
        <vt:lpstr>Diagramme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9" baseType="lpstr">
      <vt:lpstr>Tabellarische Darstellung</vt:lpstr>
      <vt:lpstr>Periodische Zahlungen</vt:lpstr>
      <vt:lpstr>Einmalzahlungen</vt:lpstr>
      <vt:lpstr>Periodische Einnahmen</vt:lpstr>
      <vt:lpstr>Einmaleinnahmen</vt:lpstr>
      <vt:lpstr>Umsatzplanung</vt:lpstr>
      <vt:lpstr>Konten</vt:lpstr>
      <vt:lpstr>AUX</vt:lpstr>
      <vt:lpstr>Finanzielle Reichweite</vt:lpstr>
      <vt:lpstr>Liquidität</vt:lpstr>
      <vt:lpstr>ACCOUNT_LIMIT</vt:lpstr>
      <vt:lpstr>CREDIT</vt:lpstr>
      <vt:lpstr>FX_RATE_EUR</vt:lpstr>
      <vt:lpstr>INCOME</vt:lpstr>
      <vt:lpstr>'Periodische Einnahmen'!PERIODISCHE_ZAHLUNGEN</vt:lpstr>
      <vt:lpstr>PERIODISCHE_ZAHLUNGEN</vt:lpstr>
      <vt:lpstr>ULTIMO</vt:lpstr>
      <vt:lpstr>VAT_RATE</vt:lpstr>
      <vt:lpstr>YES_NO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Trapp</dc:creator>
  <cp:keywords/>
  <dc:description/>
  <cp:lastModifiedBy>Microsoft Office User</cp:lastModifiedBy>
  <dcterms:created xsi:type="dcterms:W3CDTF">2020-03-19T10:53:22Z</dcterms:created>
  <dcterms:modified xsi:type="dcterms:W3CDTF">2020-05-24T16:50:14Z</dcterms:modified>
  <cp:category/>
</cp:coreProperties>
</file>